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8" tabRatio="598" activeTab="0"/>
  </bookViews>
  <sheets>
    <sheet name="鉄" sheetId="1" r:id="rId1"/>
    <sheet name="ｶﾙﾊﾟｰ" sheetId="2" r:id="rId2"/>
  </sheets>
  <externalReferences>
    <externalReference r:id="rId5"/>
  </externalReferences>
  <definedNames>
    <definedName name="_xlnm.Print_Area" localSheetId="1">'ｶﾙﾊﾟｰ'!$A$1:$AV$47</definedName>
    <definedName name="_xlnm.Print_Area" localSheetId="0">'鉄'!$A$1:$AU$78</definedName>
  </definedNames>
  <calcPr fullCalcOnLoad="1"/>
</workbook>
</file>

<file path=xl/sharedStrings.xml><?xml version="1.0" encoding="utf-8"?>
<sst xmlns="http://schemas.openxmlformats.org/spreadsheetml/2006/main" count="674" uniqueCount="113">
  <si>
    <t>営農組合名</t>
  </si>
  <si>
    <t>㎡当たり茎数(本/㎡)</t>
  </si>
  <si>
    <t>出穂期</t>
  </si>
  <si>
    <t>成熟期</t>
  </si>
  <si>
    <t>幼形期～出穂期まで</t>
  </si>
  <si>
    <t>出穂期～
刈取まで</t>
  </si>
  <si>
    <t>倒伏</t>
  </si>
  <si>
    <t>稈長</t>
  </si>
  <si>
    <t>穂数</t>
  </si>
  <si>
    <t>無</t>
  </si>
  <si>
    <t>少</t>
  </si>
  <si>
    <t>中</t>
  </si>
  <si>
    <t>多</t>
  </si>
  <si>
    <t>甚</t>
  </si>
  <si>
    <t>山田錦</t>
  </si>
  <si>
    <t>コシヒカリ</t>
  </si>
  <si>
    <t>は種日</t>
  </si>
  <si>
    <t>苗立率</t>
  </si>
  <si>
    <t>（ｋｇ/10a)</t>
  </si>
  <si>
    <t>（本/㎡）</t>
  </si>
  <si>
    <t>（％）</t>
  </si>
  <si>
    <t>（mm）</t>
  </si>
  <si>
    <t>苗立本数</t>
  </si>
  <si>
    <t>1ヵ月後</t>
  </si>
  <si>
    <t>幼穂期</t>
  </si>
  <si>
    <t>穂揃期</t>
  </si>
  <si>
    <t>成熟期</t>
  </si>
  <si>
    <t>本数</t>
  </si>
  <si>
    <t>深度</t>
  </si>
  <si>
    <t>は 種</t>
  </si>
  <si>
    <t>は種量</t>
  </si>
  <si>
    <t>てんこもり</t>
  </si>
  <si>
    <t>品種</t>
  </si>
  <si>
    <t>茎数 (本／ｍ)</t>
  </si>
  <si>
    <t>山田錦</t>
  </si>
  <si>
    <t>葉色</t>
  </si>
  <si>
    <t>幼形期</t>
  </si>
  <si>
    <t>草丈(ｃｍ)</t>
  </si>
  <si>
    <t>広安営農組合</t>
  </si>
  <si>
    <t>幼穂長
(mm)</t>
  </si>
  <si>
    <t>SPAD</t>
  </si>
  <si>
    <t>田植
2週間後</t>
  </si>
  <si>
    <t>田植
1ヶ月後</t>
  </si>
  <si>
    <t>幼穂
形成期</t>
  </si>
  <si>
    <t>出穂
10日前</t>
  </si>
  <si>
    <t>穂揃期</t>
  </si>
  <si>
    <t>葉令</t>
  </si>
  <si>
    <t>苗立期</t>
  </si>
  <si>
    <t>調査日</t>
  </si>
  <si>
    <t>なんと担い手組織協議会</t>
  </si>
  <si>
    <t>-</t>
  </si>
  <si>
    <t>-</t>
  </si>
  <si>
    <t>SPAD</t>
  </si>
  <si>
    <t>-</t>
  </si>
  <si>
    <t>-</t>
  </si>
  <si>
    <t>草丈</t>
  </si>
  <si>
    <t>茎数</t>
  </si>
  <si>
    <t>葉令</t>
  </si>
  <si>
    <t>葉色</t>
  </si>
  <si>
    <t>斜体は予想</t>
  </si>
  <si>
    <t>出穂10日前</t>
  </si>
  <si>
    <t>出穂10日前</t>
  </si>
  <si>
    <t>成熟期</t>
  </si>
  <si>
    <t>抜株</t>
  </si>
  <si>
    <t>刈取り日</t>
  </si>
  <si>
    <t>苗立期</t>
  </si>
  <si>
    <t>（農）大鋸屋営農組合</t>
  </si>
  <si>
    <t>（農）いのくち</t>
  </si>
  <si>
    <t>（農）池田営農組合</t>
  </si>
  <si>
    <t>（農）いけのしり営農</t>
  </si>
  <si>
    <t>(農)是安営農組合</t>
  </si>
  <si>
    <t>（農）千福営農</t>
  </si>
  <si>
    <t>（農）吉松営農組合</t>
  </si>
  <si>
    <t>コシヒカリ</t>
  </si>
  <si>
    <t>参考：べんがら</t>
  </si>
  <si>
    <t>苗立</t>
  </si>
  <si>
    <t>斜体は予想</t>
  </si>
  <si>
    <t>倒伏率</t>
  </si>
  <si>
    <t>葉齢（葉）</t>
  </si>
  <si>
    <t>-</t>
  </si>
  <si>
    <t>-</t>
  </si>
  <si>
    <t>弦</t>
  </si>
  <si>
    <t>ほ場全体</t>
  </si>
  <si>
    <t>調査区</t>
  </si>
  <si>
    <t>（農）久保営農組合</t>
  </si>
  <si>
    <t>・雑草が残っている場合は雑草の大きさと種類を確認し、</t>
  </si>
  <si>
    <t>　残草処理剤を散布しましょう。</t>
  </si>
  <si>
    <t>R3</t>
  </si>
  <si>
    <t>R2</t>
  </si>
  <si>
    <t>平年</t>
  </si>
  <si>
    <t>-</t>
  </si>
  <si>
    <t>施肥量
(N)</t>
  </si>
  <si>
    <t>基肥</t>
  </si>
  <si>
    <t>-</t>
  </si>
  <si>
    <t>基肥量</t>
  </si>
  <si>
    <t>（N)</t>
  </si>
  <si>
    <t>（kg/10a)</t>
  </si>
  <si>
    <t>※事務局で一部修正しています。</t>
  </si>
  <si>
    <t>R5平均</t>
  </si>
  <si>
    <t>R4平均</t>
  </si>
  <si>
    <t>近年(H26～R4)</t>
  </si>
  <si>
    <t>Ｒ5平均</t>
  </si>
  <si>
    <t>Ｒ4平均</t>
  </si>
  <si>
    <t>平年(H25～R4)</t>
  </si>
  <si>
    <t>令和5年水稲生育調査結果　直播　カルパーコーティング　</t>
  </si>
  <si>
    <t>令和5年水稲生育調査結果　直播　鉄コーティング　</t>
  </si>
  <si>
    <t>近年(H28～R4)</t>
  </si>
  <si>
    <t>近年（Ｒ１～4）</t>
  </si>
  <si>
    <t>てんこもり</t>
  </si>
  <si>
    <t>参考：イナモリ</t>
  </si>
  <si>
    <t>米郷営農組合</t>
  </si>
  <si>
    <t>コシ</t>
  </si>
  <si>
    <t>稈長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</si>
</sst>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"/>
    <numFmt numFmtId="178" formatCode="0.0"/>
    <numFmt numFmtId="179" formatCode="0_);[Red]\(0\)"/>
    <numFmt numFmtId="180" formatCode="mm/dd"/>
    <numFmt numFmtId="181" formatCode="m/d;@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;[Red]\-#,##0.0"/>
    <numFmt numFmtId="188" formatCode="0.00_ "/>
    <numFmt numFmtId="189" formatCode="0.000"/>
    <numFmt numFmtId="190" formatCode="0.00000"/>
    <numFmt numFmtId="191" formatCode="0.0000"/>
    <numFmt numFmtId="192" formatCode="0.0000000"/>
    <numFmt numFmtId="193" formatCode="0.000000"/>
    <numFmt numFmtId="194" formatCode="0_ "/>
    <numFmt numFmtId="195" formatCode="0.00_);[Red]\(0.00\)"/>
  </numFmts>
  <fonts count="9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10.5"/>
      <color indexed="8"/>
      <name val="ＭＳ Ｐ明朝"/>
      <family val="1"/>
    </font>
    <font>
      <u val="single"/>
      <sz val="18"/>
      <color indexed="8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20"/>
      <color indexed="8"/>
      <name val="ＭＳ Ｐゴシック"/>
      <family val="3"/>
    </font>
    <font>
      <sz val="12"/>
      <color indexed="10"/>
      <name val="ＭＳ Ｐ明朝"/>
      <family val="1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4"/>
      <color indexed="8"/>
      <name val="ＭＳ Ｐ明朝"/>
      <family val="1"/>
    </font>
    <font>
      <sz val="16"/>
      <color indexed="8"/>
      <name val="ＭＳ 明朝"/>
      <family val="1"/>
    </font>
    <font>
      <u val="single"/>
      <sz val="18"/>
      <color indexed="8"/>
      <name val="ＭＳ Ｐゴシック"/>
      <family val="3"/>
    </font>
    <font>
      <sz val="14"/>
      <color indexed="63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name val="Yu Gothic"/>
      <family val="3"/>
    </font>
    <font>
      <sz val="18"/>
      <color indexed="8"/>
      <name val="Calibri"/>
      <family val="2"/>
    </font>
    <font>
      <sz val="20"/>
      <color indexed="8"/>
      <name val="ＭＳ 明朝"/>
      <family val="1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ＭＳ Ｐゴシック"/>
      <family val="3"/>
    </font>
    <font>
      <b/>
      <sz val="18"/>
      <color indexed="51"/>
      <name val="HG丸ｺﾞｼｯｸM-PRO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indexed="8"/>
      <name val="Calibri"/>
      <family val="3"/>
    </font>
    <font>
      <b/>
      <sz val="16"/>
      <color indexed="8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2"/>
      <color indexed="8"/>
      <name val="Calibri"/>
      <family val="3"/>
    </font>
    <font>
      <sz val="22"/>
      <color rgb="FF000000"/>
      <name val="ＭＳ Ｐゴシック"/>
      <family val="3"/>
    </font>
    <font>
      <sz val="22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明朝"/>
      <family val="1"/>
    </font>
    <font>
      <sz val="20"/>
      <color theme="1"/>
      <name val="ＭＳ Ｐゴシック"/>
      <family val="3"/>
    </font>
    <font>
      <sz val="20"/>
      <color theme="1"/>
      <name val="Calibri"/>
      <family val="3"/>
    </font>
    <font>
      <sz val="20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75" fillId="31" borderId="4" applyNumberFormat="0" applyAlignment="0" applyProtection="0"/>
    <xf numFmtId="0" fontId="7" fillId="0" borderId="0">
      <alignment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838"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56" fontId="8" fillId="0" borderId="10" xfId="0" applyNumberFormat="1" applyFont="1" applyFill="1" applyBorder="1" applyAlignment="1" applyProtection="1">
      <alignment horizontal="center" vertical="center"/>
      <protection/>
    </xf>
    <xf numFmtId="56" fontId="8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Continuous" vertical="center" wrapText="1" shrinkToFit="1"/>
    </xf>
    <xf numFmtId="0" fontId="4" fillId="0" borderId="0" xfId="0" applyFont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shrinkToFit="1"/>
    </xf>
    <xf numFmtId="56" fontId="0" fillId="0" borderId="0" xfId="0" applyNumberFormat="1" applyFont="1" applyAlignment="1">
      <alignment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center" wrapText="1"/>
    </xf>
    <xf numFmtId="178" fontId="3" fillId="33" borderId="12" xfId="0" applyNumberFormat="1" applyFont="1" applyFill="1" applyBorder="1" applyAlignment="1">
      <alignment horizontal="center" vertical="center" wrapText="1"/>
    </xf>
    <xf numFmtId="178" fontId="3" fillId="33" borderId="14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shrinkToFit="1"/>
      <protection/>
    </xf>
    <xf numFmtId="176" fontId="8" fillId="0" borderId="1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Continuous" vertical="center"/>
    </xf>
    <xf numFmtId="0" fontId="8" fillId="33" borderId="18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177" fontId="8" fillId="33" borderId="28" xfId="0" applyNumberFormat="1" applyFont="1" applyFill="1" applyBorder="1" applyAlignment="1">
      <alignment horizontal="center" vertical="center"/>
    </xf>
    <xf numFmtId="177" fontId="8" fillId="33" borderId="29" xfId="0" applyNumberFormat="1" applyFont="1" applyFill="1" applyBorder="1" applyAlignment="1">
      <alignment horizontal="center" vertical="center"/>
    </xf>
    <xf numFmtId="177" fontId="8" fillId="33" borderId="27" xfId="0" applyNumberFormat="1" applyFont="1" applyFill="1" applyBorder="1" applyAlignment="1">
      <alignment horizontal="center" vertical="center"/>
    </xf>
    <xf numFmtId="177" fontId="8" fillId="33" borderId="26" xfId="0" applyNumberFormat="1" applyFont="1" applyFill="1" applyBorder="1" applyAlignment="1">
      <alignment horizontal="center" vertical="center"/>
    </xf>
    <xf numFmtId="177" fontId="8" fillId="33" borderId="30" xfId="0" applyNumberFormat="1" applyFont="1" applyFill="1" applyBorder="1" applyAlignment="1">
      <alignment horizontal="center" vertical="center"/>
    </xf>
    <xf numFmtId="177" fontId="8" fillId="33" borderId="31" xfId="0" applyNumberFormat="1" applyFont="1" applyFill="1" applyBorder="1" applyAlignment="1">
      <alignment horizontal="center" vertical="center"/>
    </xf>
    <xf numFmtId="177" fontId="8" fillId="33" borderId="32" xfId="0" applyNumberFormat="1" applyFont="1" applyFill="1" applyBorder="1" applyAlignment="1">
      <alignment horizontal="center" vertical="center"/>
    </xf>
    <xf numFmtId="56" fontId="10" fillId="33" borderId="33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178" fontId="3" fillId="33" borderId="33" xfId="0" applyNumberFormat="1" applyFont="1" applyFill="1" applyBorder="1" applyAlignment="1">
      <alignment horizontal="center" vertical="center" wrapText="1"/>
    </xf>
    <xf numFmtId="178" fontId="3" fillId="33" borderId="21" xfId="0" applyNumberFormat="1" applyFont="1" applyFill="1" applyBorder="1" applyAlignment="1">
      <alignment horizontal="center" vertical="center"/>
    </xf>
    <xf numFmtId="178" fontId="3" fillId="33" borderId="25" xfId="0" applyNumberFormat="1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178" fontId="3" fillId="33" borderId="34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178" fontId="3" fillId="33" borderId="24" xfId="0" applyNumberFormat="1" applyFont="1" applyFill="1" applyBorder="1" applyAlignment="1">
      <alignment horizontal="center" vertical="center"/>
    </xf>
    <xf numFmtId="56" fontId="8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34" xfId="0" applyNumberFormat="1" applyFont="1" applyFill="1" applyBorder="1" applyAlignment="1">
      <alignment horizontal="center" vertical="center"/>
    </xf>
    <xf numFmtId="178" fontId="3" fillId="33" borderId="21" xfId="0" applyNumberFormat="1" applyFont="1" applyFill="1" applyBorder="1" applyAlignment="1">
      <alignment horizontal="center" vertical="center" wrapText="1"/>
    </xf>
    <xf numFmtId="56" fontId="10" fillId="33" borderId="36" xfId="0" applyNumberFormat="1" applyFont="1" applyFill="1" applyBorder="1" applyAlignment="1">
      <alignment horizontal="center" vertical="center" wrapText="1"/>
    </xf>
    <xf numFmtId="178" fontId="3" fillId="33" borderId="36" xfId="0" applyNumberFormat="1" applyFont="1" applyFill="1" applyBorder="1" applyAlignment="1">
      <alignment horizontal="center" vertical="center" wrapText="1"/>
    </xf>
    <xf numFmtId="178" fontId="3" fillId="33" borderId="37" xfId="0" applyNumberFormat="1" applyFont="1" applyFill="1" applyBorder="1" applyAlignment="1">
      <alignment horizontal="center" vertical="center"/>
    </xf>
    <xf numFmtId="178" fontId="3" fillId="33" borderId="36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horizontal="center" vertical="center"/>
    </xf>
    <xf numFmtId="178" fontId="3" fillId="33" borderId="38" xfId="0" applyNumberFormat="1" applyFont="1" applyFill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 wrapText="1"/>
    </xf>
    <xf numFmtId="178" fontId="3" fillId="33" borderId="37" xfId="0" applyNumberFormat="1" applyFont="1" applyFill="1" applyBorder="1" applyAlignment="1">
      <alignment horizontal="center" vertical="center" wrapText="1"/>
    </xf>
    <xf numFmtId="178" fontId="3" fillId="33" borderId="39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78" fontId="3" fillId="33" borderId="40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3" fillId="33" borderId="41" xfId="0" applyNumberFormat="1" applyFont="1" applyFill="1" applyBorder="1" applyAlignment="1">
      <alignment horizontal="center" vertical="center" wrapText="1"/>
    </xf>
    <xf numFmtId="56" fontId="10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horizontal="center" vertical="center"/>
    </xf>
    <xf numFmtId="178" fontId="3" fillId="33" borderId="42" xfId="0" applyNumberFormat="1" applyFont="1" applyFill="1" applyBorder="1" applyAlignment="1">
      <alignment horizontal="center" vertical="center"/>
    </xf>
    <xf numFmtId="1" fontId="3" fillId="33" borderId="43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shrinkToFit="1"/>
    </xf>
    <xf numFmtId="1" fontId="3" fillId="33" borderId="44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78" fontId="3" fillId="33" borderId="45" xfId="0" applyNumberFormat="1" applyFont="1" applyFill="1" applyBorder="1" applyAlignment="1">
      <alignment horizontal="center" vertical="center"/>
    </xf>
    <xf numFmtId="178" fontId="3" fillId="33" borderId="13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178" fontId="3" fillId="33" borderId="0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56" fontId="10" fillId="33" borderId="12" xfId="0" applyNumberFormat="1" applyFont="1" applyFill="1" applyBorder="1" applyAlignment="1">
      <alignment horizontal="center" vertical="center" wrapText="1"/>
    </xf>
    <xf numFmtId="1" fontId="3" fillId="33" borderId="3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255" shrinkToFit="1"/>
    </xf>
    <xf numFmtId="56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178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78" fontId="3" fillId="33" borderId="46" xfId="0" applyNumberFormat="1" applyFont="1" applyFill="1" applyBorder="1" applyAlignment="1">
      <alignment horizontal="center" vertical="center" wrapText="1"/>
    </xf>
    <xf numFmtId="56" fontId="10" fillId="8" borderId="36" xfId="0" applyNumberFormat="1" applyFont="1" applyFill="1" applyBorder="1" applyAlignment="1">
      <alignment horizontal="center" vertical="center" wrapText="1"/>
    </xf>
    <xf numFmtId="0" fontId="3" fillId="8" borderId="36" xfId="0" applyNumberFormat="1" applyFont="1" applyFill="1" applyBorder="1" applyAlignment="1">
      <alignment horizontal="center" vertical="center" wrapText="1"/>
    </xf>
    <xf numFmtId="178" fontId="3" fillId="8" borderId="36" xfId="0" applyNumberFormat="1" applyFont="1" applyFill="1" applyBorder="1" applyAlignment="1">
      <alignment horizontal="center" vertical="center" wrapText="1"/>
    </xf>
    <xf numFmtId="178" fontId="3" fillId="8" borderId="37" xfId="0" applyNumberFormat="1" applyFont="1" applyFill="1" applyBorder="1" applyAlignment="1">
      <alignment horizontal="center" vertical="center"/>
    </xf>
    <xf numFmtId="178" fontId="3" fillId="8" borderId="36" xfId="0" applyNumberFormat="1" applyFont="1" applyFill="1" applyBorder="1" applyAlignment="1">
      <alignment horizontal="center" vertical="center"/>
    </xf>
    <xf numFmtId="178" fontId="3" fillId="8" borderId="40" xfId="0" applyNumberFormat="1" applyFont="1" applyFill="1" applyBorder="1" applyAlignment="1">
      <alignment horizontal="center" vertical="center"/>
    </xf>
    <xf numFmtId="178" fontId="3" fillId="8" borderId="39" xfId="0" applyNumberFormat="1" applyFont="1" applyFill="1" applyBorder="1" applyAlignment="1">
      <alignment horizontal="center" vertical="center"/>
    </xf>
    <xf numFmtId="178" fontId="3" fillId="8" borderId="47" xfId="0" applyNumberFormat="1" applyFont="1" applyFill="1" applyBorder="1" applyAlignment="1">
      <alignment horizontal="center" vertical="center"/>
    </xf>
    <xf numFmtId="1" fontId="3" fillId="8" borderId="11" xfId="0" applyNumberFormat="1" applyFont="1" applyFill="1" applyBorder="1" applyAlignment="1">
      <alignment horizontal="center" vertical="center"/>
    </xf>
    <xf numFmtId="1" fontId="3" fillId="8" borderId="36" xfId="0" applyNumberFormat="1" applyFont="1" applyFill="1" applyBorder="1" applyAlignment="1">
      <alignment horizontal="center" vertical="center"/>
    </xf>
    <xf numFmtId="178" fontId="3" fillId="8" borderId="11" xfId="0" applyNumberFormat="1" applyFont="1" applyFill="1" applyBorder="1" applyAlignment="1">
      <alignment horizontal="center" vertical="center"/>
    </xf>
    <xf numFmtId="1" fontId="3" fillId="8" borderId="39" xfId="0" applyNumberFormat="1" applyFont="1" applyFill="1" applyBorder="1" applyAlignment="1">
      <alignment horizontal="center" vertical="center"/>
    </xf>
    <xf numFmtId="178" fontId="3" fillId="8" borderId="41" xfId="0" applyNumberFormat="1" applyFont="1" applyFill="1" applyBorder="1" applyAlignment="1">
      <alignment horizontal="center" vertical="center"/>
    </xf>
    <xf numFmtId="56" fontId="8" fillId="8" borderId="11" xfId="0" applyNumberFormat="1" applyFont="1" applyFill="1" applyBorder="1" applyAlignment="1">
      <alignment horizontal="center" vertical="center"/>
    </xf>
    <xf numFmtId="56" fontId="10" fillId="8" borderId="12" xfId="0" applyNumberFormat="1" applyFont="1" applyFill="1" applyBorder="1" applyAlignment="1">
      <alignment horizontal="center" vertical="center" wrapText="1"/>
    </xf>
    <xf numFmtId="178" fontId="3" fillId="8" borderId="13" xfId="0" applyNumberFormat="1" applyFont="1" applyFill="1" applyBorder="1" applyAlignment="1">
      <alignment horizontal="center" vertical="center" wrapText="1"/>
    </xf>
    <xf numFmtId="178" fontId="3" fillId="8" borderId="12" xfId="0" applyNumberFormat="1" applyFont="1" applyFill="1" applyBorder="1" applyAlignment="1">
      <alignment horizontal="center" vertical="center" wrapText="1"/>
    </xf>
    <xf numFmtId="178" fontId="3" fillId="8" borderId="14" xfId="0" applyNumberFormat="1" applyFont="1" applyFill="1" applyBorder="1" applyAlignment="1">
      <alignment horizontal="center" vertical="center"/>
    </xf>
    <xf numFmtId="178" fontId="3" fillId="8" borderId="12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 horizontal="center" vertical="center" shrinkToFit="1"/>
    </xf>
    <xf numFmtId="56" fontId="8" fillId="33" borderId="36" xfId="0" applyNumberFormat="1" applyFont="1" applyFill="1" applyBorder="1" applyAlignment="1">
      <alignment horizontal="center" vertical="center" shrinkToFit="1"/>
    </xf>
    <xf numFmtId="178" fontId="3" fillId="33" borderId="36" xfId="0" applyNumberFormat="1" applyFont="1" applyFill="1" applyBorder="1" applyAlignment="1">
      <alignment horizontal="center" vertical="center" shrinkToFit="1"/>
    </xf>
    <xf numFmtId="1" fontId="3" fillId="8" borderId="12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177" fontId="8" fillId="0" borderId="51" xfId="0" applyNumberFormat="1" applyFont="1" applyBorder="1" applyAlignment="1">
      <alignment horizontal="center" vertical="center"/>
    </xf>
    <xf numFmtId="177" fontId="8" fillId="0" borderId="5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 shrinkToFit="1"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178" fontId="3" fillId="8" borderId="44" xfId="0" applyNumberFormat="1" applyFont="1" applyFill="1" applyBorder="1" applyAlignment="1">
      <alignment horizontal="center" vertical="center"/>
    </xf>
    <xf numFmtId="178" fontId="3" fillId="33" borderId="53" xfId="0" applyNumberFormat="1" applyFont="1" applyFill="1" applyBorder="1" applyAlignment="1">
      <alignment horizontal="center" vertical="center"/>
    </xf>
    <xf numFmtId="1" fontId="3" fillId="33" borderId="54" xfId="0" applyNumberFormat="1" applyFont="1" applyFill="1" applyBorder="1" applyAlignment="1">
      <alignment horizontal="center" vertical="center"/>
    </xf>
    <xf numFmtId="178" fontId="3" fillId="33" borderId="55" xfId="0" applyNumberFormat="1" applyFont="1" applyFill="1" applyBorder="1" applyAlignment="1">
      <alignment horizontal="center" vertical="center"/>
    </xf>
    <xf numFmtId="178" fontId="3" fillId="33" borderId="56" xfId="0" applyNumberFormat="1" applyFont="1" applyFill="1" applyBorder="1" applyAlignment="1">
      <alignment horizontal="center" vertical="center"/>
    </xf>
    <xf numFmtId="1" fontId="3" fillId="33" borderId="57" xfId="0" applyNumberFormat="1" applyFont="1" applyFill="1" applyBorder="1" applyAlignment="1">
      <alignment horizontal="center" vertical="center"/>
    </xf>
    <xf numFmtId="178" fontId="3" fillId="33" borderId="58" xfId="0" applyNumberFormat="1" applyFont="1" applyFill="1" applyBorder="1" applyAlignment="1">
      <alignment horizontal="center" vertical="center"/>
    </xf>
    <xf numFmtId="178" fontId="3" fillId="33" borderId="57" xfId="0" applyNumberFormat="1" applyFont="1" applyFill="1" applyBorder="1" applyAlignment="1">
      <alignment horizontal="center" vertical="center"/>
    </xf>
    <xf numFmtId="1" fontId="3" fillId="33" borderId="56" xfId="0" applyNumberFormat="1" applyFont="1" applyFill="1" applyBorder="1" applyAlignment="1">
      <alignment horizontal="center" vertical="center"/>
    </xf>
    <xf numFmtId="178" fontId="3" fillId="33" borderId="59" xfId="0" applyNumberFormat="1" applyFont="1" applyFill="1" applyBorder="1" applyAlignment="1">
      <alignment horizontal="center" vertical="center"/>
    </xf>
    <xf numFmtId="56" fontId="8" fillId="33" borderId="60" xfId="0" applyNumberFormat="1" applyFont="1" applyFill="1" applyBorder="1" applyAlignment="1" applyProtection="1">
      <alignment horizontal="center" vertical="center"/>
      <protection/>
    </xf>
    <xf numFmtId="176" fontId="10" fillId="33" borderId="44" xfId="0" applyNumberFormat="1" applyFont="1" applyFill="1" applyBorder="1" applyAlignment="1">
      <alignment horizontal="center" vertical="center" wrapText="1"/>
    </xf>
    <xf numFmtId="178" fontId="3" fillId="33" borderId="61" xfId="0" applyNumberFormat="1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178" fontId="3" fillId="33" borderId="62" xfId="0" applyNumberFormat="1" applyFont="1" applyFill="1" applyBorder="1" applyAlignment="1">
      <alignment horizontal="center" vertical="center"/>
    </xf>
    <xf numFmtId="56" fontId="8" fillId="33" borderId="63" xfId="0" applyNumberFormat="1" applyFont="1" applyFill="1" applyBorder="1" applyAlignment="1" applyProtection="1">
      <alignment horizontal="center" vertical="center"/>
      <protection/>
    </xf>
    <xf numFmtId="0" fontId="3" fillId="33" borderId="36" xfId="0" applyNumberFormat="1" applyFont="1" applyFill="1" applyBorder="1" applyAlignment="1">
      <alignment horizontal="center" vertical="center" wrapText="1"/>
    </xf>
    <xf numFmtId="178" fontId="3" fillId="33" borderId="40" xfId="0" applyNumberFormat="1" applyFont="1" applyFill="1" applyBorder="1" applyAlignment="1">
      <alignment horizontal="center" vertical="center"/>
    </xf>
    <xf numFmtId="178" fontId="3" fillId="33" borderId="39" xfId="0" applyNumberFormat="1" applyFont="1" applyFill="1" applyBorder="1" applyAlignment="1">
      <alignment horizontal="center" vertical="center"/>
    </xf>
    <xf numFmtId="178" fontId="3" fillId="33" borderId="47" xfId="0" applyNumberFormat="1" applyFont="1" applyFill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/>
    </xf>
    <xf numFmtId="1" fontId="3" fillId="33" borderId="39" xfId="0" applyNumberFormat="1" applyFont="1" applyFill="1" applyBorder="1" applyAlignment="1">
      <alignment horizontal="center" vertical="center"/>
    </xf>
    <xf numFmtId="178" fontId="3" fillId="33" borderId="41" xfId="0" applyNumberFormat="1" applyFont="1" applyFill="1" applyBorder="1" applyAlignment="1">
      <alignment horizontal="center" vertical="center"/>
    </xf>
    <xf numFmtId="56" fontId="8" fillId="33" borderId="64" xfId="0" applyNumberFormat="1" applyFont="1" applyFill="1" applyBorder="1" applyAlignment="1">
      <alignment horizontal="center" vertical="center"/>
    </xf>
    <xf numFmtId="56" fontId="8" fillId="33" borderId="11" xfId="0" applyNumberFormat="1" applyFont="1" applyFill="1" applyBorder="1" applyAlignment="1">
      <alignment horizontal="center" vertical="center"/>
    </xf>
    <xf numFmtId="178" fontId="3" fillId="33" borderId="63" xfId="0" applyNumberFormat="1" applyFont="1" applyFill="1" applyBorder="1" applyAlignment="1">
      <alignment horizontal="center" vertical="center"/>
    </xf>
    <xf numFmtId="178" fontId="3" fillId="33" borderId="4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178" fontId="3" fillId="8" borderId="45" xfId="0" applyNumberFormat="1" applyFont="1" applyFill="1" applyBorder="1" applyAlignment="1">
      <alignment horizontal="center" vertical="center"/>
    </xf>
    <xf numFmtId="178" fontId="3" fillId="8" borderId="65" xfId="0" applyNumberFormat="1" applyFont="1" applyFill="1" applyBorder="1" applyAlignment="1">
      <alignment horizontal="center" vertical="center"/>
    </xf>
    <xf numFmtId="1" fontId="3" fillId="8" borderId="43" xfId="0" applyNumberFormat="1" applyFont="1" applyFill="1" applyBorder="1" applyAlignment="1">
      <alignment horizontal="center" vertical="center"/>
    </xf>
    <xf numFmtId="1" fontId="3" fillId="8" borderId="44" xfId="0" applyNumberFormat="1" applyFont="1" applyFill="1" applyBorder="1" applyAlignment="1">
      <alignment horizontal="center" vertical="center"/>
    </xf>
    <xf numFmtId="178" fontId="3" fillId="8" borderId="13" xfId="0" applyNumberFormat="1" applyFont="1" applyFill="1" applyBorder="1" applyAlignment="1">
      <alignment horizontal="center" vertical="center"/>
    </xf>
    <xf numFmtId="56" fontId="8" fillId="8" borderId="43" xfId="0" applyNumberFormat="1" applyFont="1" applyFill="1" applyBorder="1" applyAlignment="1" applyProtection="1">
      <alignment horizontal="center" vertical="center"/>
      <protection/>
    </xf>
    <xf numFmtId="56" fontId="8" fillId="33" borderId="66" xfId="0" applyNumberFormat="1" applyFont="1" applyFill="1" applyBorder="1" applyAlignment="1" applyProtection="1">
      <alignment horizontal="center" vertical="center"/>
      <protection/>
    </xf>
    <xf numFmtId="0" fontId="8" fillId="0" borderId="67" xfId="0" applyFont="1" applyBorder="1" applyAlignment="1">
      <alignment horizontal="centerContinuous" vertical="center" shrinkToFit="1"/>
    </xf>
    <xf numFmtId="0" fontId="8" fillId="0" borderId="63" xfId="0" applyFont="1" applyBorder="1" applyAlignment="1">
      <alignment horizontal="centerContinuous" vertical="center" shrinkToFit="1"/>
    </xf>
    <xf numFmtId="177" fontId="8" fillId="0" borderId="68" xfId="0" applyNumberFormat="1" applyFont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56" fontId="8" fillId="33" borderId="11" xfId="0" applyNumberFormat="1" applyFont="1" applyFill="1" applyBorder="1" applyAlignment="1" applyProtection="1">
      <alignment horizontal="center" vertical="center"/>
      <protection/>
    </xf>
    <xf numFmtId="56" fontId="8" fillId="33" borderId="40" xfId="0" applyNumberFormat="1" applyFont="1" applyFill="1" applyBorder="1" applyAlignment="1" applyProtection="1">
      <alignment horizontal="center" vertical="center"/>
      <protection/>
    </xf>
    <xf numFmtId="56" fontId="8" fillId="33" borderId="36" xfId="0" applyNumberFormat="1" applyFont="1" applyFill="1" applyBorder="1" applyAlignment="1">
      <alignment horizontal="center" vertical="center" wrapText="1"/>
    </xf>
    <xf numFmtId="56" fontId="8" fillId="8" borderId="69" xfId="0" applyNumberFormat="1" applyFont="1" applyFill="1" applyBorder="1" applyAlignment="1" applyProtection="1">
      <alignment horizontal="center" vertical="center"/>
      <protection/>
    </xf>
    <xf numFmtId="56" fontId="8" fillId="8" borderId="11" xfId="0" applyNumberFormat="1" applyFont="1" applyFill="1" applyBorder="1" applyAlignment="1">
      <alignment horizontal="center" vertical="center"/>
    </xf>
    <xf numFmtId="56" fontId="8" fillId="33" borderId="69" xfId="0" applyNumberFormat="1" applyFont="1" applyFill="1" applyBorder="1" applyAlignment="1" applyProtection="1">
      <alignment horizontal="center" vertical="center"/>
      <protection/>
    </xf>
    <xf numFmtId="178" fontId="3" fillId="33" borderId="70" xfId="0" applyNumberFormat="1" applyFont="1" applyFill="1" applyBorder="1" applyAlignment="1">
      <alignment horizontal="center" vertical="center" wrapText="1"/>
    </xf>
    <xf numFmtId="178" fontId="3" fillId="33" borderId="15" xfId="0" applyNumberFormat="1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 shrinkToFit="1"/>
    </xf>
    <xf numFmtId="56" fontId="10" fillId="33" borderId="58" xfId="0" applyNumberFormat="1" applyFont="1" applyFill="1" applyBorder="1" applyAlignment="1">
      <alignment horizontal="center" vertical="center"/>
    </xf>
    <xf numFmtId="56" fontId="10" fillId="33" borderId="56" xfId="0" applyNumberFormat="1" applyFont="1" applyFill="1" applyBorder="1" applyAlignment="1">
      <alignment horizontal="center" vertical="center"/>
    </xf>
    <xf numFmtId="1" fontId="3" fillId="33" borderId="59" xfId="0" applyNumberFormat="1" applyFont="1" applyFill="1" applyBorder="1" applyAlignment="1">
      <alignment horizontal="center" vertical="center"/>
    </xf>
    <xf numFmtId="1" fontId="3" fillId="0" borderId="57" xfId="0" applyNumberFormat="1" applyFont="1" applyFill="1" applyBorder="1" applyAlignment="1">
      <alignment horizontal="center" vertical="center"/>
    </xf>
    <xf numFmtId="56" fontId="8" fillId="33" borderId="43" xfId="0" applyNumberFormat="1" applyFont="1" applyFill="1" applyBorder="1" applyAlignment="1" applyProtection="1">
      <alignment horizontal="center" vertical="center"/>
      <protection/>
    </xf>
    <xf numFmtId="56" fontId="8" fillId="8" borderId="36" xfId="0" applyNumberFormat="1" applyFont="1" applyFill="1" applyBorder="1" applyAlignment="1">
      <alignment horizontal="center" vertical="center" wrapText="1"/>
    </xf>
    <xf numFmtId="56" fontId="8" fillId="33" borderId="12" xfId="0" applyNumberFormat="1" applyFont="1" applyFill="1" applyBorder="1" applyAlignment="1">
      <alignment horizontal="center" vertical="center" wrapText="1"/>
    </xf>
    <xf numFmtId="178" fontId="3" fillId="33" borderId="64" xfId="0" applyNumberFormat="1" applyFont="1" applyFill="1" applyBorder="1" applyAlignment="1">
      <alignment horizontal="center" vertical="center"/>
    </xf>
    <xf numFmtId="177" fontId="8" fillId="33" borderId="71" xfId="0" applyNumberFormat="1" applyFont="1" applyFill="1" applyBorder="1" applyAlignment="1">
      <alignment horizontal="center" vertical="center"/>
    </xf>
    <xf numFmtId="178" fontId="3" fillId="33" borderId="43" xfId="0" applyNumberFormat="1" applyFont="1" applyFill="1" applyBorder="1" applyAlignment="1">
      <alignment horizontal="center" vertical="center"/>
    </xf>
    <xf numFmtId="179" fontId="3" fillId="33" borderId="14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56" fontId="10" fillId="8" borderId="12" xfId="0" applyNumberFormat="1" applyFont="1" applyFill="1" applyBorder="1" applyAlignment="1">
      <alignment horizontal="center" vertical="center" wrapText="1"/>
    </xf>
    <xf numFmtId="178" fontId="3" fillId="8" borderId="12" xfId="0" applyNumberFormat="1" applyFont="1" applyFill="1" applyBorder="1" applyAlignment="1">
      <alignment horizontal="center" vertical="center" wrapText="1"/>
    </xf>
    <xf numFmtId="178" fontId="3" fillId="8" borderId="14" xfId="0" applyNumberFormat="1" applyFont="1" applyFill="1" applyBorder="1" applyAlignment="1">
      <alignment horizontal="center" vertical="center"/>
    </xf>
    <xf numFmtId="178" fontId="3" fillId="8" borderId="45" xfId="0" applyNumberFormat="1" applyFont="1" applyFill="1" applyBorder="1" applyAlignment="1">
      <alignment horizontal="center" vertical="center"/>
    </xf>
    <xf numFmtId="178" fontId="3" fillId="8" borderId="12" xfId="0" applyNumberFormat="1" applyFont="1" applyFill="1" applyBorder="1" applyAlignment="1">
      <alignment horizontal="center" vertical="center"/>
    </xf>
    <xf numFmtId="178" fontId="3" fillId="8" borderId="65" xfId="0" applyNumberFormat="1" applyFont="1" applyFill="1" applyBorder="1" applyAlignment="1">
      <alignment horizontal="center" vertical="center"/>
    </xf>
    <xf numFmtId="1" fontId="3" fillId="8" borderId="43" xfId="0" applyNumberFormat="1" applyFont="1" applyFill="1" applyBorder="1" applyAlignment="1">
      <alignment horizontal="center" vertical="center"/>
    </xf>
    <xf numFmtId="1" fontId="3" fillId="8" borderId="44" xfId="0" applyNumberFormat="1" applyFont="1" applyFill="1" applyBorder="1" applyAlignment="1">
      <alignment horizontal="center" vertical="center"/>
    </xf>
    <xf numFmtId="178" fontId="3" fillId="8" borderId="43" xfId="0" applyNumberFormat="1" applyFont="1" applyFill="1" applyBorder="1" applyAlignment="1">
      <alignment horizontal="center" vertical="center"/>
    </xf>
    <xf numFmtId="178" fontId="3" fillId="8" borderId="13" xfId="0" applyNumberFormat="1" applyFont="1" applyFill="1" applyBorder="1" applyAlignment="1">
      <alignment horizontal="center" vertical="center"/>
    </xf>
    <xf numFmtId="56" fontId="8" fillId="8" borderId="43" xfId="0" applyNumberFormat="1" applyFont="1" applyFill="1" applyBorder="1" applyAlignment="1" applyProtection="1">
      <alignment horizontal="center" vertical="center"/>
      <protection/>
    </xf>
    <xf numFmtId="176" fontId="8" fillId="33" borderId="43" xfId="0" applyNumberFormat="1" applyFont="1" applyFill="1" applyBorder="1" applyAlignment="1">
      <alignment horizontal="center" vertical="center" shrinkToFit="1"/>
    </xf>
    <xf numFmtId="176" fontId="8" fillId="33" borderId="65" xfId="0" applyNumberFormat="1" applyFont="1" applyFill="1" applyBorder="1" applyAlignment="1">
      <alignment horizontal="center" vertical="center" shrinkToFit="1"/>
    </xf>
    <xf numFmtId="176" fontId="8" fillId="33" borderId="36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shrinkToFit="1"/>
    </xf>
    <xf numFmtId="0" fontId="3" fillId="33" borderId="39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 wrapText="1" shrinkToFit="1"/>
    </xf>
    <xf numFmtId="0" fontId="8" fillId="33" borderId="36" xfId="0" applyFont="1" applyFill="1" applyBorder="1" applyAlignment="1">
      <alignment horizontal="center" vertical="center" wrapText="1" shrinkToFit="1"/>
    </xf>
    <xf numFmtId="0" fontId="3" fillId="33" borderId="38" xfId="0" applyNumberFormat="1" applyFont="1" applyFill="1" applyBorder="1" applyAlignment="1">
      <alignment horizontal="center" vertical="center"/>
    </xf>
    <xf numFmtId="176" fontId="8" fillId="33" borderId="7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176" fontId="8" fillId="0" borderId="41" xfId="0" applyNumberFormat="1" applyFont="1" applyFill="1" applyBorder="1" applyAlignment="1">
      <alignment horizontal="center" vertical="center" shrinkToFit="1"/>
    </xf>
    <xf numFmtId="176" fontId="8" fillId="33" borderId="0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8" fillId="18" borderId="72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0" fillId="18" borderId="45" xfId="0" applyNumberFormat="1" applyFont="1" applyFill="1" applyBorder="1" applyAlignment="1">
      <alignment horizontal="center" vertical="center"/>
    </xf>
    <xf numFmtId="0" fontId="10" fillId="18" borderId="12" xfId="0" applyNumberFormat="1" applyFont="1" applyFill="1" applyBorder="1" applyAlignment="1">
      <alignment horizontal="center" vertical="center"/>
    </xf>
    <xf numFmtId="0" fontId="10" fillId="18" borderId="42" xfId="0" applyFont="1" applyFill="1" applyBorder="1" applyAlignment="1">
      <alignment vertical="center"/>
    </xf>
    <xf numFmtId="56" fontId="0" fillId="0" borderId="76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4" fillId="33" borderId="0" xfId="0" applyFont="1" applyFill="1" applyBorder="1" applyAlignment="1">
      <alignment vertical="center"/>
    </xf>
    <xf numFmtId="56" fontId="8" fillId="33" borderId="1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178" fontId="3" fillId="33" borderId="65" xfId="0" applyNumberFormat="1" applyFont="1" applyFill="1" applyBorder="1" applyAlignment="1">
      <alignment horizontal="center" vertical="center"/>
    </xf>
    <xf numFmtId="178" fontId="3" fillId="33" borderId="78" xfId="0" applyNumberFormat="1" applyFont="1" applyFill="1" applyBorder="1" applyAlignment="1">
      <alignment horizontal="center" vertical="center"/>
    </xf>
    <xf numFmtId="0" fontId="3" fillId="33" borderId="42" xfId="0" applyNumberFormat="1" applyFont="1" applyFill="1" applyBorder="1" applyAlignment="1">
      <alignment horizontal="center" vertical="center"/>
    </xf>
    <xf numFmtId="1" fontId="3" fillId="33" borderId="58" xfId="0" applyNumberFormat="1" applyFont="1" applyFill="1" applyBorder="1" applyAlignment="1">
      <alignment horizontal="center" vertical="center"/>
    </xf>
    <xf numFmtId="1" fontId="3" fillId="33" borderId="79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79" fontId="3" fillId="33" borderId="40" xfId="0" applyNumberFormat="1" applyFont="1" applyFill="1" applyBorder="1" applyAlignment="1">
      <alignment horizontal="center"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3" fillId="33" borderId="45" xfId="0" applyNumberFormat="1" applyFont="1" applyFill="1" applyBorder="1" applyAlignment="1">
      <alignment horizontal="center" vertical="center"/>
    </xf>
    <xf numFmtId="0" fontId="3" fillId="33" borderId="44" xfId="0" applyNumberFormat="1" applyFont="1" applyFill="1" applyBorder="1" applyAlignment="1">
      <alignment horizontal="center" vertical="center"/>
    </xf>
    <xf numFmtId="1" fontId="3" fillId="33" borderId="80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1" fontId="3" fillId="33" borderId="78" xfId="0" applyNumberFormat="1" applyFont="1" applyFill="1" applyBorder="1" applyAlignment="1">
      <alignment horizontal="center" vertical="center"/>
    </xf>
    <xf numFmtId="1" fontId="3" fillId="8" borderId="42" xfId="0" applyNumberFormat="1" applyFont="1" applyFill="1" applyBorder="1" applyAlignment="1">
      <alignment horizontal="center" vertical="center"/>
    </xf>
    <xf numFmtId="1" fontId="3" fillId="33" borderId="37" xfId="0" applyNumberFormat="1" applyFont="1" applyFill="1" applyBorder="1" applyAlignment="1">
      <alignment horizontal="center" vertical="center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33" borderId="42" xfId="0" applyNumberFormat="1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178" fontId="5" fillId="33" borderId="36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" fontId="3" fillId="33" borderId="21" xfId="0" applyNumberFormat="1" applyFont="1" applyFill="1" applyBorder="1" applyAlignment="1">
      <alignment horizontal="center" vertical="center"/>
    </xf>
    <xf numFmtId="1" fontId="3" fillId="33" borderId="63" xfId="0" applyNumberFormat="1" applyFont="1" applyFill="1" applyBorder="1" applyAlignment="1">
      <alignment horizontal="center" vertical="center"/>
    </xf>
    <xf numFmtId="1" fontId="3" fillId="8" borderId="37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62" xfId="0" applyNumberFormat="1" applyFont="1" applyFill="1" applyBorder="1" applyAlignment="1">
      <alignment horizontal="center" vertical="center"/>
    </xf>
    <xf numFmtId="1" fontId="3" fillId="33" borderId="66" xfId="0" applyNumberFormat="1" applyFont="1" applyFill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 shrinkToFit="1"/>
    </xf>
    <xf numFmtId="178" fontId="3" fillId="8" borderId="42" xfId="0" applyNumberFormat="1" applyFont="1" applyFill="1" applyBorder="1" applyAlignment="1">
      <alignment horizontal="center" vertical="center"/>
    </xf>
    <xf numFmtId="179" fontId="3" fillId="33" borderId="78" xfId="0" applyNumberFormat="1" applyFont="1" applyFill="1" applyBorder="1" applyAlignment="1">
      <alignment horizontal="center" vertical="center"/>
    </xf>
    <xf numFmtId="179" fontId="3" fillId="8" borderId="42" xfId="0" applyNumberFormat="1" applyFont="1" applyFill="1" applyBorder="1" applyAlignment="1">
      <alignment horizontal="center" vertical="center"/>
    </xf>
    <xf numFmtId="179" fontId="3" fillId="33" borderId="20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8" borderId="7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66" xfId="0" applyNumberFormat="1" applyFont="1" applyFill="1" applyBorder="1" applyAlignment="1">
      <alignment horizontal="center" vertical="center"/>
    </xf>
    <xf numFmtId="0" fontId="3" fillId="8" borderId="69" xfId="0" applyNumberFormat="1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176" fontId="8" fillId="33" borderId="57" xfId="0" applyNumberFormat="1" applyFont="1" applyFill="1" applyBorder="1" applyAlignment="1">
      <alignment horizontal="center" vertical="center" shrinkToFit="1"/>
    </xf>
    <xf numFmtId="176" fontId="8" fillId="0" borderId="57" xfId="0" applyNumberFormat="1" applyFont="1" applyBorder="1" applyAlignment="1">
      <alignment horizontal="center" vertical="center"/>
    </xf>
    <xf numFmtId="56" fontId="1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8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56" fontId="8" fillId="33" borderId="33" xfId="0" applyNumberFormat="1" applyFont="1" applyFill="1" applyBorder="1" applyAlignment="1">
      <alignment horizontal="center" vertical="center" wrapText="1"/>
    </xf>
    <xf numFmtId="56" fontId="8" fillId="33" borderId="82" xfId="0" applyNumberFormat="1" applyFont="1" applyFill="1" applyBorder="1" applyAlignment="1">
      <alignment horizontal="center" vertical="center" wrapText="1"/>
    </xf>
    <xf numFmtId="56" fontId="8" fillId="33" borderId="19" xfId="0" applyNumberFormat="1" applyFont="1" applyFill="1" applyBorder="1" applyAlignment="1">
      <alignment horizontal="center" vertical="center" wrapText="1"/>
    </xf>
    <xf numFmtId="56" fontId="8" fillId="33" borderId="82" xfId="0" applyNumberFormat="1" applyFont="1" applyFill="1" applyBorder="1" applyAlignment="1">
      <alignment horizontal="center" vertical="center" shrinkToFit="1"/>
    </xf>
    <xf numFmtId="1" fontId="3" fillId="8" borderId="12" xfId="0" applyNumberFormat="1" applyFont="1" applyFill="1" applyBorder="1" applyAlignment="1">
      <alignment horizontal="center" vertical="center"/>
    </xf>
    <xf numFmtId="0" fontId="3" fillId="33" borderId="65" xfId="0" applyNumberFormat="1" applyFont="1" applyFill="1" applyBorder="1" applyAlignment="1">
      <alignment horizontal="center" vertical="center"/>
    </xf>
    <xf numFmtId="1" fontId="3" fillId="33" borderId="25" xfId="0" applyNumberFormat="1" applyFont="1" applyFill="1" applyBorder="1" applyAlignment="1">
      <alignment horizontal="center" vertical="center"/>
    </xf>
    <xf numFmtId="178" fontId="3" fillId="33" borderId="20" xfId="0" applyNumberFormat="1" applyFont="1" applyFill="1" applyBorder="1" applyAlignment="1">
      <alignment horizontal="center" vertical="center"/>
    </xf>
    <xf numFmtId="56" fontId="8" fillId="8" borderId="12" xfId="0" applyNumberFormat="1" applyFont="1" applyFill="1" applyBorder="1" applyAlignment="1">
      <alignment horizontal="center" vertical="center" wrapText="1"/>
    </xf>
    <xf numFmtId="182" fontId="10" fillId="33" borderId="0" xfId="0" applyNumberFormat="1" applyFont="1" applyFill="1" applyBorder="1" applyAlignment="1">
      <alignment/>
    </xf>
    <xf numFmtId="56" fontId="8" fillId="8" borderId="36" xfId="0" applyNumberFormat="1" applyFont="1" applyFill="1" applyBorder="1" applyAlignment="1">
      <alignment horizontal="center" vertical="center" wrapText="1"/>
    </xf>
    <xf numFmtId="176" fontId="10" fillId="8" borderId="39" xfId="0" applyNumberFormat="1" applyFont="1" applyFill="1" applyBorder="1" applyAlignment="1">
      <alignment horizontal="center" vertical="center" wrapText="1"/>
    </xf>
    <xf numFmtId="178" fontId="3" fillId="8" borderId="38" xfId="0" applyNumberFormat="1" applyFont="1" applyFill="1" applyBorder="1" applyAlignment="1">
      <alignment horizontal="center" vertical="center" wrapText="1"/>
    </xf>
    <xf numFmtId="178" fontId="3" fillId="8" borderId="36" xfId="0" applyNumberFormat="1" applyFont="1" applyFill="1" applyBorder="1" applyAlignment="1">
      <alignment horizontal="center" vertical="center" wrapText="1"/>
    </xf>
    <xf numFmtId="178" fontId="3" fillId="8" borderId="40" xfId="0" applyNumberFormat="1" applyFont="1" applyFill="1" applyBorder="1" applyAlignment="1">
      <alignment horizontal="center" vertical="center"/>
    </xf>
    <xf numFmtId="178" fontId="3" fillId="8" borderId="41" xfId="0" applyNumberFormat="1" applyFont="1" applyFill="1" applyBorder="1" applyAlignment="1">
      <alignment horizontal="center" vertical="center"/>
    </xf>
    <xf numFmtId="178" fontId="3" fillId="8" borderId="36" xfId="0" applyNumberFormat="1" applyFont="1" applyFill="1" applyBorder="1" applyAlignment="1">
      <alignment horizontal="center" vertical="center"/>
    </xf>
    <xf numFmtId="178" fontId="3" fillId="8" borderId="38" xfId="0" applyNumberFormat="1" applyFont="1" applyFill="1" applyBorder="1" applyAlignment="1">
      <alignment horizontal="center" vertical="center"/>
    </xf>
    <xf numFmtId="178" fontId="3" fillId="8" borderId="47" xfId="0" applyNumberFormat="1" applyFont="1" applyFill="1" applyBorder="1" applyAlignment="1">
      <alignment horizontal="center" vertical="center"/>
    </xf>
    <xf numFmtId="1" fontId="3" fillId="8" borderId="11" xfId="0" applyNumberFormat="1" applyFont="1" applyFill="1" applyBorder="1" applyAlignment="1">
      <alignment horizontal="center" vertical="center"/>
    </xf>
    <xf numFmtId="1" fontId="3" fillId="8" borderId="36" xfId="0" applyNumberFormat="1" applyFont="1" applyFill="1" applyBorder="1" applyAlignment="1">
      <alignment horizontal="center" vertical="center"/>
    </xf>
    <xf numFmtId="1" fontId="3" fillId="8" borderId="40" xfId="0" applyNumberFormat="1" applyFont="1" applyFill="1" applyBorder="1" applyAlignment="1">
      <alignment horizontal="center" vertical="center"/>
    </xf>
    <xf numFmtId="178" fontId="3" fillId="8" borderId="39" xfId="0" applyNumberFormat="1" applyFont="1" applyFill="1" applyBorder="1" applyAlignment="1">
      <alignment horizontal="center" vertical="center"/>
    </xf>
    <xf numFmtId="178" fontId="3" fillId="8" borderId="11" xfId="0" applyNumberFormat="1" applyFont="1" applyFill="1" applyBorder="1" applyAlignment="1">
      <alignment horizontal="center" vertical="center"/>
    </xf>
    <xf numFmtId="56" fontId="8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33" borderId="0" xfId="0" applyFont="1" applyFill="1" applyBorder="1" applyAlignment="1">
      <alignment/>
    </xf>
    <xf numFmtId="178" fontId="3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0" fillId="0" borderId="0" xfId="0" applyFont="1" applyBorder="1" applyAlignment="1">
      <alignment vertical="center"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8" fillId="0" borderId="21" xfId="0" applyFon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7" fontId="16" fillId="33" borderId="83" xfId="0" applyNumberFormat="1" applyFont="1" applyFill="1" applyBorder="1" applyAlignment="1">
      <alignment vertical="center"/>
    </xf>
    <xf numFmtId="179" fontId="16" fillId="33" borderId="68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8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26" fillId="0" borderId="0" xfId="0" applyFont="1" applyBorder="1" applyAlignment="1">
      <alignment/>
    </xf>
    <xf numFmtId="0" fontId="7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top"/>
    </xf>
    <xf numFmtId="1" fontId="5" fillId="33" borderId="39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8" fillId="0" borderId="56" xfId="0" applyFont="1" applyBorder="1" applyAlignment="1">
      <alignment horizontal="center" vertical="center" wrapText="1" shrinkToFit="1"/>
    </xf>
    <xf numFmtId="0" fontId="8" fillId="0" borderId="59" xfId="0" applyFont="1" applyBorder="1" applyAlignment="1">
      <alignment horizontal="center" vertical="center" wrapText="1" shrinkToFit="1"/>
    </xf>
    <xf numFmtId="0" fontId="8" fillId="0" borderId="78" xfId="0" applyFont="1" applyFill="1" applyBorder="1" applyAlignment="1">
      <alignment horizontal="center" vertical="center" wrapText="1" shrinkToFit="1"/>
    </xf>
    <xf numFmtId="0" fontId="8" fillId="33" borderId="74" xfId="0" applyNumberFormat="1" applyFont="1" applyFill="1" applyBorder="1" applyAlignment="1">
      <alignment horizontal="center" vertical="center"/>
    </xf>
    <xf numFmtId="0" fontId="8" fillId="8" borderId="69" xfId="0" applyNumberFormat="1" applyFont="1" applyFill="1" applyBorder="1" applyAlignment="1">
      <alignment horizontal="center" vertical="center"/>
    </xf>
    <xf numFmtId="1" fontId="3" fillId="0" borderId="72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 shrinkToFit="1"/>
    </xf>
    <xf numFmtId="182" fontId="10" fillId="0" borderId="0" xfId="0" applyNumberFormat="1" applyFont="1" applyFill="1" applyAlignment="1">
      <alignment horizontal="center" vertical="center"/>
    </xf>
    <xf numFmtId="0" fontId="23" fillId="33" borderId="33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84" xfId="0" applyNumberFormat="1" applyFont="1" applyFill="1" applyBorder="1" applyAlignment="1">
      <alignment horizontal="center" vertical="center"/>
    </xf>
    <xf numFmtId="0" fontId="23" fillId="33" borderId="84" xfId="0" applyFont="1" applyFill="1" applyBorder="1" applyAlignment="1">
      <alignment horizontal="center" vertical="center"/>
    </xf>
    <xf numFmtId="0" fontId="23" fillId="8" borderId="36" xfId="0" applyNumberFormat="1" applyFont="1" applyFill="1" applyBorder="1" applyAlignment="1">
      <alignment horizontal="center" vertical="center"/>
    </xf>
    <xf numFmtId="0" fontId="23" fillId="8" borderId="36" xfId="0" applyFont="1" applyFill="1" applyBorder="1" applyAlignment="1">
      <alignment horizontal="center" vertical="center"/>
    </xf>
    <xf numFmtId="182" fontId="23" fillId="0" borderId="37" xfId="0" applyNumberFormat="1" applyFont="1" applyBorder="1" applyAlignment="1">
      <alignment vertical="center"/>
    </xf>
    <xf numFmtId="0" fontId="23" fillId="33" borderId="36" xfId="0" applyNumberFormat="1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182" fontId="23" fillId="0" borderId="78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182" fontId="23" fillId="0" borderId="0" xfId="0" applyNumberFormat="1" applyFont="1" applyAlignment="1">
      <alignment horizontal="center" vertical="center"/>
    </xf>
    <xf numFmtId="0" fontId="23" fillId="0" borderId="84" xfId="0" applyFont="1" applyBorder="1" applyAlignment="1">
      <alignment horizontal="center" vertical="center" wrapText="1" shrinkToFit="1"/>
    </xf>
    <xf numFmtId="0" fontId="23" fillId="0" borderId="85" xfId="0" applyFont="1" applyBorder="1" applyAlignment="1">
      <alignment horizontal="center" vertical="center" wrapText="1" shrinkToFit="1"/>
    </xf>
    <xf numFmtId="0" fontId="23" fillId="0" borderId="85" xfId="0" applyFont="1" applyFill="1" applyBorder="1" applyAlignment="1">
      <alignment horizontal="center" vertical="center" wrapText="1" shrinkToFit="1"/>
    </xf>
    <xf numFmtId="0" fontId="23" fillId="0" borderId="81" xfId="0" applyFont="1" applyFill="1" applyBorder="1" applyAlignment="1">
      <alignment horizontal="center" vertical="center" wrapText="1" shrinkToFit="1"/>
    </xf>
    <xf numFmtId="182" fontId="23" fillId="0" borderId="0" xfId="0" applyNumberFormat="1" applyFont="1" applyAlignment="1">
      <alignment vertical="center"/>
    </xf>
    <xf numFmtId="0" fontId="23" fillId="0" borderId="56" xfId="0" applyFont="1" applyBorder="1" applyAlignment="1">
      <alignment horizontal="center" vertical="center" wrapText="1" shrinkToFit="1"/>
    </xf>
    <xf numFmtId="0" fontId="23" fillId="0" borderId="59" xfId="0" applyFont="1" applyBorder="1" applyAlignment="1">
      <alignment horizontal="center" vertical="center" wrapText="1" shrinkToFit="1"/>
    </xf>
    <xf numFmtId="0" fontId="23" fillId="0" borderId="59" xfId="0" applyFont="1" applyFill="1" applyBorder="1" applyAlignment="1">
      <alignment horizontal="center" vertical="center" wrapText="1" shrinkToFit="1"/>
    </xf>
    <xf numFmtId="0" fontId="23" fillId="0" borderId="78" xfId="0" applyFont="1" applyFill="1" applyBorder="1" applyAlignment="1">
      <alignment horizontal="center" vertical="center" wrapText="1" shrinkToFit="1"/>
    </xf>
    <xf numFmtId="182" fontId="23" fillId="33" borderId="86" xfId="0" applyNumberFormat="1" applyFont="1" applyFill="1" applyBorder="1" applyAlignment="1">
      <alignment vertical="center"/>
    </xf>
    <xf numFmtId="182" fontId="23" fillId="33" borderId="81" xfId="0" applyNumberFormat="1" applyFont="1" applyFill="1" applyBorder="1" applyAlignment="1">
      <alignment vertical="center"/>
    </xf>
    <xf numFmtId="182" fontId="23" fillId="33" borderId="22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33" borderId="84" xfId="0" applyFont="1" applyFill="1" applyBorder="1" applyAlignment="1">
      <alignment vertical="center"/>
    </xf>
    <xf numFmtId="0" fontId="23" fillId="33" borderId="21" xfId="0" applyFont="1" applyFill="1" applyBorder="1" applyAlignment="1">
      <alignment vertical="center"/>
    </xf>
    <xf numFmtId="0" fontId="23" fillId="0" borderId="87" xfId="0" applyFont="1" applyBorder="1" applyAlignment="1">
      <alignment horizontal="center" vertical="center" wrapText="1" shrinkToFit="1"/>
    </xf>
    <xf numFmtId="0" fontId="23" fillId="0" borderId="87" xfId="0" applyFont="1" applyFill="1" applyBorder="1" applyAlignment="1">
      <alignment horizontal="center" vertical="center" wrapText="1" shrinkToFit="1"/>
    </xf>
    <xf numFmtId="0" fontId="23" fillId="0" borderId="88" xfId="0" applyFont="1" applyFill="1" applyBorder="1" applyAlignment="1">
      <alignment horizontal="center" vertical="center" wrapText="1" shrinkToFit="1"/>
    </xf>
    <xf numFmtId="0" fontId="23" fillId="8" borderId="36" xfId="0" applyFont="1" applyFill="1" applyBorder="1" applyAlignment="1">
      <alignment vertical="center"/>
    </xf>
    <xf numFmtId="182" fontId="23" fillId="8" borderId="37" xfId="0" applyNumberFormat="1" applyFont="1" applyFill="1" applyBorder="1" applyAlignment="1">
      <alignment vertical="center"/>
    </xf>
    <xf numFmtId="56" fontId="8" fillId="33" borderId="15" xfId="0" applyNumberFormat="1" applyFont="1" applyFill="1" applyBorder="1" applyAlignment="1">
      <alignment horizontal="center" vertical="center" wrapText="1"/>
    </xf>
    <xf numFmtId="176" fontId="8" fillId="33" borderId="89" xfId="0" applyNumberFormat="1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/>
    </xf>
    <xf numFmtId="182" fontId="23" fillId="0" borderId="20" xfId="0" applyNumberFormat="1" applyFont="1" applyBorder="1" applyAlignment="1">
      <alignment vertical="center"/>
    </xf>
    <xf numFmtId="176" fontId="8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23" fillId="0" borderId="90" xfId="0" applyFont="1" applyBorder="1" applyAlignment="1">
      <alignment horizontal="center" vertical="center" wrapText="1" shrinkToFit="1"/>
    </xf>
    <xf numFmtId="0" fontId="3" fillId="8" borderId="11" xfId="0" applyNumberFormat="1" applyFont="1" applyFill="1" applyBorder="1" applyAlignment="1">
      <alignment horizontal="center" vertical="center"/>
    </xf>
    <xf numFmtId="56" fontId="8" fillId="33" borderId="79" xfId="0" applyNumberFormat="1" applyFont="1" applyFill="1" applyBorder="1" applyAlignment="1" applyProtection="1">
      <alignment horizontal="center" vertical="center"/>
      <protection/>
    </xf>
    <xf numFmtId="56" fontId="8" fillId="33" borderId="79" xfId="0" applyNumberFormat="1" applyFont="1" applyFill="1" applyBorder="1" applyAlignment="1">
      <alignment horizontal="center" vertical="center"/>
    </xf>
    <xf numFmtId="56" fontId="8" fillId="8" borderId="40" xfId="0" applyNumberFormat="1" applyFont="1" applyFill="1" applyBorder="1" applyAlignment="1" applyProtection="1">
      <alignment horizontal="center" vertical="center"/>
      <protection/>
    </xf>
    <xf numFmtId="0" fontId="3" fillId="0" borderId="79" xfId="0" applyNumberFormat="1" applyFont="1" applyFill="1" applyBorder="1" applyAlignment="1">
      <alignment horizontal="center" vertical="center"/>
    </xf>
    <xf numFmtId="0" fontId="3" fillId="8" borderId="40" xfId="0" applyNumberFormat="1" applyFont="1" applyFill="1" applyBorder="1" applyAlignment="1">
      <alignment horizontal="center" vertical="center"/>
    </xf>
    <xf numFmtId="0" fontId="8" fillId="33" borderId="85" xfId="0" applyFont="1" applyFill="1" applyBorder="1" applyAlignment="1">
      <alignment horizontal="left" vertical="center"/>
    </xf>
    <xf numFmtId="177" fontId="8" fillId="33" borderId="91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" fontId="3" fillId="33" borderId="92" xfId="0" applyNumberFormat="1" applyFont="1" applyFill="1" applyBorder="1" applyAlignment="1">
      <alignment horizontal="center" vertical="center"/>
    </xf>
    <xf numFmtId="179" fontId="3" fillId="8" borderId="47" xfId="0" applyNumberFormat="1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93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1" fontId="3" fillId="8" borderId="39" xfId="0" applyNumberFormat="1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 shrinkToFit="1"/>
    </xf>
    <xf numFmtId="178" fontId="3" fillId="33" borderId="37" xfId="0" applyNumberFormat="1" applyFont="1" applyFill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wrapText="1" shrinkToFit="1"/>
    </xf>
    <xf numFmtId="0" fontId="8" fillId="0" borderId="95" xfId="0" applyFont="1" applyBorder="1" applyAlignment="1">
      <alignment horizontal="center" vertical="center" wrapText="1" shrinkToFit="1"/>
    </xf>
    <xf numFmtId="0" fontId="8" fillId="0" borderId="91" xfId="0" applyFont="1" applyBorder="1" applyAlignment="1">
      <alignment horizontal="center" vertical="center" wrapText="1" shrinkToFit="1"/>
    </xf>
    <xf numFmtId="0" fontId="8" fillId="0" borderId="91" xfId="0" applyFont="1" applyFill="1" applyBorder="1" applyAlignment="1">
      <alignment horizontal="center" vertical="center" wrapText="1" shrinkToFit="1"/>
    </xf>
    <xf numFmtId="0" fontId="8" fillId="0" borderId="71" xfId="0" applyFont="1" applyFill="1" applyBorder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center"/>
    </xf>
    <xf numFmtId="178" fontId="5" fillId="33" borderId="40" xfId="0" applyNumberFormat="1" applyFont="1" applyFill="1" applyBorder="1" applyAlignment="1">
      <alignment horizontal="center" vertical="center" shrinkToFit="1"/>
    </xf>
    <xf numFmtId="178" fontId="3" fillId="33" borderId="46" xfId="0" applyNumberFormat="1" applyFont="1" applyFill="1" applyBorder="1" applyAlignment="1">
      <alignment horizontal="center" vertical="center"/>
    </xf>
    <xf numFmtId="177" fontId="8" fillId="33" borderId="96" xfId="0" applyNumberFormat="1" applyFont="1" applyFill="1" applyBorder="1" applyAlignment="1">
      <alignment horizontal="center" vertical="center"/>
    </xf>
    <xf numFmtId="177" fontId="8" fillId="33" borderId="95" xfId="0" applyNumberFormat="1" applyFont="1" applyFill="1" applyBorder="1" applyAlignment="1">
      <alignment horizontal="center" vertical="center"/>
    </xf>
    <xf numFmtId="178" fontId="3" fillId="33" borderId="97" xfId="0" applyNumberFormat="1" applyFont="1" applyFill="1" applyBorder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 vertical="center"/>
    </xf>
    <xf numFmtId="178" fontId="3" fillId="33" borderId="70" xfId="0" applyNumberFormat="1" applyFont="1" applyFill="1" applyBorder="1" applyAlignment="1">
      <alignment horizontal="center" vertical="center"/>
    </xf>
    <xf numFmtId="178" fontId="3" fillId="33" borderId="77" xfId="0" applyNumberFormat="1" applyFont="1" applyFill="1" applyBorder="1" applyAlignment="1">
      <alignment horizontal="center" vertical="center"/>
    </xf>
    <xf numFmtId="178" fontId="3" fillId="0" borderId="55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78" fontId="3" fillId="0" borderId="56" xfId="0" applyNumberFormat="1" applyFont="1" applyFill="1" applyBorder="1" applyAlignment="1">
      <alignment horizontal="center" vertical="center"/>
    </xf>
    <xf numFmtId="1" fontId="3" fillId="33" borderId="64" xfId="0" applyNumberFormat="1" applyFont="1" applyFill="1" applyBorder="1" applyAlignment="1">
      <alignment horizontal="center" vertical="center"/>
    </xf>
    <xf numFmtId="1" fontId="3" fillId="33" borderId="46" xfId="0" applyNumberFormat="1" applyFont="1" applyFill="1" applyBorder="1" applyAlignment="1">
      <alignment horizontal="center" vertical="center"/>
    </xf>
    <xf numFmtId="1" fontId="3" fillId="0" borderId="58" xfId="0" applyNumberFormat="1" applyFont="1" applyFill="1" applyBorder="1" applyAlignment="1">
      <alignment horizontal="center" vertical="center"/>
    </xf>
    <xf numFmtId="1" fontId="3" fillId="33" borderId="89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70" xfId="0" applyNumberFormat="1" applyFont="1" applyFill="1" applyBorder="1" applyAlignment="1">
      <alignment horizontal="center" vertical="center"/>
    </xf>
    <xf numFmtId="179" fontId="3" fillId="33" borderId="77" xfId="0" applyNumberFormat="1" applyFont="1" applyFill="1" applyBorder="1" applyAlignment="1">
      <alignment horizontal="center" vertical="center"/>
    </xf>
    <xf numFmtId="178" fontId="3" fillId="33" borderId="89" xfId="0" applyNumberFormat="1" applyFont="1" applyFill="1" applyBorder="1" applyAlignment="1">
      <alignment horizontal="center" vertical="center"/>
    </xf>
    <xf numFmtId="1" fontId="3" fillId="0" borderId="98" xfId="0" applyNumberFormat="1" applyFont="1" applyFill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56" xfId="0" applyNumberFormat="1" applyFont="1" applyFill="1" applyBorder="1" applyAlignment="1">
      <alignment horizontal="center" vertical="center"/>
    </xf>
    <xf numFmtId="1" fontId="3" fillId="0" borderId="59" xfId="0" applyNumberFormat="1" applyFont="1" applyFill="1" applyBorder="1" applyAlignment="1">
      <alignment horizontal="center" vertical="center"/>
    </xf>
    <xf numFmtId="1" fontId="3" fillId="0" borderId="78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78" fontId="3" fillId="8" borderId="37" xfId="0" applyNumberFormat="1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178" fontId="3" fillId="0" borderId="78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56" fontId="72" fillId="0" borderId="0" xfId="0" applyNumberFormat="1" applyFont="1" applyBorder="1" applyAlignment="1">
      <alignment horizontal="center" vertical="center" wrapText="1"/>
    </xf>
    <xf numFmtId="56" fontId="72" fillId="0" borderId="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178" fontId="3" fillId="33" borderId="56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178" fontId="3" fillId="8" borderId="36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56" fontId="10" fillId="0" borderId="82" xfId="0" applyNumberFormat="1" applyFont="1" applyFill="1" applyBorder="1" applyAlignment="1">
      <alignment horizontal="center" vertical="center" wrapText="1"/>
    </xf>
    <xf numFmtId="177" fontId="8" fillId="33" borderId="0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 applyProtection="1">
      <alignment horizontal="center" vertical="center" shrinkToFit="1"/>
      <protection/>
    </xf>
    <xf numFmtId="176" fontId="8" fillId="0" borderId="11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/>
    </xf>
    <xf numFmtId="56" fontId="8" fillId="8" borderId="14" xfId="0" applyNumberFormat="1" applyFont="1" applyFill="1" applyBorder="1" applyAlignment="1" applyProtection="1">
      <alignment horizontal="center" vertical="center"/>
      <protection/>
    </xf>
    <xf numFmtId="56" fontId="8" fillId="33" borderId="46" xfId="0" applyNumberFormat="1" applyFont="1" applyFill="1" applyBorder="1" applyAlignment="1" applyProtection="1">
      <alignment horizontal="center" vertical="center"/>
      <protection/>
    </xf>
    <xf numFmtId="56" fontId="8" fillId="33" borderId="64" xfId="0" applyNumberFormat="1" applyFont="1" applyFill="1" applyBorder="1" applyAlignment="1" applyProtection="1">
      <alignment horizontal="center" vertical="center"/>
      <protection/>
    </xf>
    <xf numFmtId="176" fontId="8" fillId="0" borderId="99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56" fontId="79" fillId="33" borderId="0" xfId="0" applyNumberFormat="1" applyFont="1" applyFill="1" applyBorder="1" applyAlignment="1">
      <alignment vertical="center" wrapText="1"/>
    </xf>
    <xf numFmtId="56" fontId="10" fillId="33" borderId="13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 shrinkToFit="1"/>
    </xf>
    <xf numFmtId="0" fontId="3" fillId="33" borderId="69" xfId="0" applyFont="1" applyFill="1" applyBorder="1" applyAlignment="1">
      <alignment horizontal="center" vertical="center" wrapText="1"/>
    </xf>
    <xf numFmtId="1" fontId="3" fillId="33" borderId="72" xfId="0" applyNumberFormat="1" applyFont="1" applyFill="1" applyBorder="1" applyAlignment="1">
      <alignment horizontal="center" vertical="center"/>
    </xf>
    <xf numFmtId="0" fontId="8" fillId="33" borderId="100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vertical="center"/>
    </xf>
    <xf numFmtId="182" fontId="8" fillId="33" borderId="86" xfId="0" applyNumberFormat="1" applyFont="1" applyFill="1" applyBorder="1" applyAlignment="1">
      <alignment/>
    </xf>
    <xf numFmtId="0" fontId="8" fillId="8" borderId="102" xfId="0" applyNumberFormat="1" applyFont="1" applyFill="1" applyBorder="1" applyAlignment="1">
      <alignment horizontal="center" vertical="center"/>
    </xf>
    <xf numFmtId="0" fontId="8" fillId="8" borderId="84" xfId="0" applyNumberFormat="1" applyFont="1" applyFill="1" applyBorder="1" applyAlignment="1">
      <alignment horizontal="center" vertical="center"/>
    </xf>
    <xf numFmtId="0" fontId="8" fillId="8" borderId="85" xfId="0" applyFont="1" applyFill="1" applyBorder="1" applyAlignment="1">
      <alignment vertical="center"/>
    </xf>
    <xf numFmtId="182" fontId="8" fillId="8" borderId="81" xfId="0" applyNumberFormat="1" applyFont="1" applyFill="1" applyBorder="1" applyAlignment="1">
      <alignment/>
    </xf>
    <xf numFmtId="0" fontId="8" fillId="33" borderId="41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8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/>
    </xf>
    <xf numFmtId="182" fontId="8" fillId="33" borderId="37" xfId="0" applyNumberFormat="1" applyFont="1" applyFill="1" applyBorder="1" applyAlignment="1">
      <alignment/>
    </xf>
    <xf numFmtId="176" fontId="9" fillId="33" borderId="36" xfId="61" applyNumberFormat="1" applyFont="1" applyFill="1" applyBorder="1" applyAlignment="1">
      <alignment horizontal="center" vertical="center" shrinkToFit="1"/>
      <protection/>
    </xf>
    <xf numFmtId="1" fontId="3" fillId="0" borderId="83" xfId="0" applyNumberFormat="1" applyFont="1" applyFill="1" applyBorder="1" applyAlignment="1">
      <alignment horizontal="center" vertical="center"/>
    </xf>
    <xf numFmtId="1" fontId="3" fillId="33" borderId="60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 wrapText="1"/>
    </xf>
    <xf numFmtId="178" fontId="15" fillId="0" borderId="56" xfId="0" applyNumberFormat="1" applyFont="1" applyFill="1" applyBorder="1" applyAlignment="1">
      <alignment horizontal="center" vertical="center"/>
    </xf>
    <xf numFmtId="0" fontId="23" fillId="33" borderId="34" xfId="0" applyNumberFormat="1" applyFont="1" applyFill="1" applyBorder="1" applyAlignment="1">
      <alignment vertical="center"/>
    </xf>
    <xf numFmtId="0" fontId="23" fillId="33" borderId="21" xfId="0" applyNumberFormat="1" applyFont="1" applyFill="1" applyBorder="1" applyAlignment="1">
      <alignment vertical="center"/>
    </xf>
    <xf numFmtId="0" fontId="23" fillId="33" borderId="103" xfId="0" applyNumberFormat="1" applyFont="1" applyFill="1" applyBorder="1" applyAlignment="1">
      <alignment vertical="center"/>
    </xf>
    <xf numFmtId="0" fontId="23" fillId="33" borderId="84" xfId="0" applyNumberFormat="1" applyFont="1" applyFill="1" applyBorder="1" applyAlignment="1">
      <alignment vertical="center"/>
    </xf>
    <xf numFmtId="0" fontId="23" fillId="8" borderId="39" xfId="0" applyNumberFormat="1" applyFont="1" applyFill="1" applyBorder="1" applyAlignment="1">
      <alignment vertical="center"/>
    </xf>
    <xf numFmtId="0" fontId="23" fillId="8" borderId="36" xfId="0" applyNumberFormat="1" applyFont="1" applyFill="1" applyBorder="1" applyAlignment="1">
      <alignment vertical="center"/>
    </xf>
    <xf numFmtId="0" fontId="23" fillId="33" borderId="62" xfId="0" applyNumberFormat="1" applyFont="1" applyFill="1" applyBorder="1" applyAlignment="1">
      <alignment vertical="center"/>
    </xf>
    <xf numFmtId="0" fontId="23" fillId="33" borderId="19" xfId="0" applyNumberFormat="1" applyFont="1" applyFill="1" applyBorder="1" applyAlignment="1">
      <alignment vertical="center"/>
    </xf>
    <xf numFmtId="178" fontId="3" fillId="35" borderId="58" xfId="0" applyNumberFormat="1" applyFont="1" applyFill="1" applyBorder="1" applyAlignment="1">
      <alignment horizontal="center" vertical="center"/>
    </xf>
    <xf numFmtId="1" fontId="3" fillId="35" borderId="44" xfId="0" applyNumberFormat="1" applyFont="1" applyFill="1" applyBorder="1" applyAlignment="1">
      <alignment horizontal="center" vertical="center"/>
    </xf>
    <xf numFmtId="1" fontId="3" fillId="35" borderId="39" xfId="0" applyNumberFormat="1" applyFont="1" applyFill="1" applyBorder="1" applyAlignment="1">
      <alignment horizontal="center" vertical="center"/>
    </xf>
    <xf numFmtId="178" fontId="3" fillId="35" borderId="2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56" xfId="0" applyFont="1" applyBorder="1" applyAlignment="1">
      <alignment horizontal="center"/>
    </xf>
    <xf numFmtId="176" fontId="80" fillId="0" borderId="70" xfId="0" applyNumberFormat="1" applyFont="1" applyBorder="1" applyAlignment="1">
      <alignment horizontal="center" vertical="center" shrinkToFit="1"/>
    </xf>
    <xf numFmtId="176" fontId="80" fillId="0" borderId="93" xfId="0" applyNumberFormat="1" applyFont="1" applyBorder="1" applyAlignment="1">
      <alignment horizontal="center" vertical="center" shrinkToFit="1"/>
    </xf>
    <xf numFmtId="176" fontId="80" fillId="0" borderId="32" xfId="0" applyNumberFormat="1" applyFont="1" applyBorder="1" applyAlignment="1">
      <alignment horizontal="center" vertical="center" shrinkToFit="1"/>
    </xf>
    <xf numFmtId="1" fontId="81" fillId="0" borderId="0" xfId="0" applyNumberFormat="1" applyFont="1" applyFill="1" applyBorder="1" applyAlignment="1">
      <alignment horizontal="center" vertical="center"/>
    </xf>
    <xf numFmtId="178" fontId="81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8" fillId="33" borderId="23" xfId="0" applyFont="1" applyFill="1" applyBorder="1" applyAlignment="1">
      <alignment horizontal="center" vertical="center"/>
    </xf>
    <xf numFmtId="177" fontId="8" fillId="33" borderId="52" xfId="0" applyNumberFormat="1" applyFont="1" applyFill="1" applyBorder="1" applyAlignment="1">
      <alignment horizontal="center" vertical="center"/>
    </xf>
    <xf numFmtId="178" fontId="3" fillId="35" borderId="92" xfId="0" applyNumberFormat="1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/>
    </xf>
    <xf numFmtId="0" fontId="85" fillId="35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178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89" fillId="0" borderId="0" xfId="0" applyFont="1" applyBorder="1" applyAlignment="1">
      <alignment/>
    </xf>
    <xf numFmtId="0" fontId="88" fillId="0" borderId="0" xfId="0" applyFont="1" applyBorder="1" applyAlignment="1">
      <alignment horizontal="left"/>
    </xf>
    <xf numFmtId="178" fontId="89" fillId="0" borderId="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177" fontId="8" fillId="33" borderId="68" xfId="0" applyNumberFormat="1" applyFont="1" applyFill="1" applyBorder="1" applyAlignment="1">
      <alignment horizontal="center" vertical="center"/>
    </xf>
    <xf numFmtId="178" fontId="3" fillId="33" borderId="66" xfId="0" applyNumberFormat="1" applyFont="1" applyFill="1" applyBorder="1" applyAlignment="1">
      <alignment horizontal="center" vertical="center"/>
    </xf>
    <xf numFmtId="178" fontId="3" fillId="8" borderId="69" xfId="0" applyNumberFormat="1" applyFont="1" applyFill="1" applyBorder="1" applyAlignment="1">
      <alignment horizontal="center" vertical="center"/>
    </xf>
    <xf numFmtId="178" fontId="3" fillId="33" borderId="60" xfId="0" applyNumberFormat="1" applyFont="1" applyFill="1" applyBorder="1" applyAlignment="1">
      <alignment horizontal="center" vertical="center"/>
    </xf>
    <xf numFmtId="178" fontId="3" fillId="33" borderId="72" xfId="0" applyNumberFormat="1" applyFont="1" applyFill="1" applyBorder="1" applyAlignment="1">
      <alignment horizontal="center" vertical="center" wrapText="1"/>
    </xf>
    <xf numFmtId="178" fontId="3" fillId="33" borderId="69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56" fontId="8" fillId="33" borderId="57" xfId="0" applyNumberFormat="1" applyFont="1" applyFill="1" applyBorder="1" applyAlignment="1" applyProtection="1">
      <alignment horizontal="center" vertical="center"/>
      <protection/>
    </xf>
    <xf numFmtId="56" fontId="8" fillId="3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3" fillId="33" borderId="55" xfId="0" applyNumberFormat="1" applyFont="1" applyFill="1" applyBorder="1" applyAlignment="1">
      <alignment horizontal="center" vertical="center"/>
    </xf>
    <xf numFmtId="0" fontId="3" fillId="8" borderId="45" xfId="0" applyNumberFormat="1" applyFont="1" applyFill="1" applyBorder="1" applyAlignment="1">
      <alignment horizontal="center" vertical="center"/>
    </xf>
    <xf numFmtId="1" fontId="3" fillId="33" borderId="61" xfId="0" applyNumberFormat="1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 wrapText="1" shrinkToFit="1"/>
    </xf>
    <xf numFmtId="0" fontId="3" fillId="8" borderId="41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76" fontId="8" fillId="8" borderId="12" xfId="0" applyNumberFormat="1" applyFont="1" applyFill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178" fontId="3" fillId="8" borderId="12" xfId="0" applyNumberFormat="1" applyFont="1" applyFill="1" applyBorder="1" applyAlignment="1">
      <alignment horizontal="center" vertical="center" shrinkToFit="1"/>
    </xf>
    <xf numFmtId="187" fontId="5" fillId="8" borderId="12" xfId="49" applyNumberFormat="1" applyFont="1" applyFill="1" applyBorder="1" applyAlignment="1">
      <alignment horizontal="center" vertical="center" shrinkToFit="1"/>
    </xf>
    <xf numFmtId="178" fontId="5" fillId="8" borderId="14" xfId="0" applyNumberFormat="1" applyFont="1" applyFill="1" applyBorder="1" applyAlignment="1">
      <alignment horizontal="center" vertical="center" shrinkToFit="1"/>
    </xf>
    <xf numFmtId="0" fontId="3" fillId="8" borderId="13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" fillId="8" borderId="44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187" fontId="3" fillId="8" borderId="45" xfId="49" applyNumberFormat="1" applyFont="1" applyFill="1" applyBorder="1" applyAlignment="1">
      <alignment horizontal="center" vertical="center"/>
    </xf>
    <xf numFmtId="187" fontId="3" fillId="8" borderId="14" xfId="49" applyNumberFormat="1" applyFont="1" applyFill="1" applyBorder="1" applyAlignment="1">
      <alignment horizontal="center" vertical="center"/>
    </xf>
    <xf numFmtId="187" fontId="8" fillId="8" borderId="43" xfId="49" applyNumberFormat="1" applyFont="1" applyFill="1" applyBorder="1" applyAlignment="1">
      <alignment horizontal="center" vertical="center"/>
    </xf>
    <xf numFmtId="56" fontId="8" fillId="8" borderId="43" xfId="0" applyNumberFormat="1" applyFont="1" applyFill="1" applyBorder="1" applyAlignment="1">
      <alignment horizontal="center" vertical="center" shrinkToFit="1"/>
    </xf>
    <xf numFmtId="56" fontId="8" fillId="8" borderId="69" xfId="0" applyNumberFormat="1" applyFont="1" applyFill="1" applyBorder="1" applyAlignment="1">
      <alignment horizontal="center" vertical="center" shrinkToFit="1"/>
    </xf>
    <xf numFmtId="0" fontId="3" fillId="8" borderId="69" xfId="0" applyFont="1" applyFill="1" applyBorder="1" applyAlignment="1">
      <alignment horizontal="center" vertical="center" wrapText="1" shrinkToFit="1"/>
    </xf>
    <xf numFmtId="0" fontId="8" fillId="8" borderId="69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shrinkToFit="1"/>
    </xf>
    <xf numFmtId="176" fontId="8" fillId="0" borderId="105" xfId="0" applyNumberFormat="1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/>
    </xf>
    <xf numFmtId="178" fontId="3" fillId="0" borderId="105" xfId="0" applyNumberFormat="1" applyFont="1" applyFill="1" applyBorder="1" applyAlignment="1">
      <alignment horizontal="center" vertical="center" shrinkToFit="1"/>
    </xf>
    <xf numFmtId="187" fontId="5" fillId="0" borderId="105" xfId="49" applyNumberFormat="1" applyFont="1" applyFill="1" applyBorder="1" applyAlignment="1">
      <alignment horizontal="center" vertical="center" shrinkToFit="1"/>
    </xf>
    <xf numFmtId="178" fontId="5" fillId="0" borderId="106" xfId="0" applyNumberFormat="1" applyFont="1" applyFill="1" applyBorder="1" applyAlignment="1">
      <alignment horizontal="center" vertical="center" shrinkToFit="1"/>
    </xf>
    <xf numFmtId="178" fontId="3" fillId="0" borderId="107" xfId="0" applyNumberFormat="1" applyFont="1" applyFill="1" applyBorder="1" applyAlignment="1">
      <alignment horizontal="center" vertical="center"/>
    </xf>
    <xf numFmtId="178" fontId="3" fillId="0" borderId="108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178" fontId="3" fillId="0" borderId="105" xfId="0" applyNumberFormat="1" applyFont="1" applyFill="1" applyBorder="1" applyAlignment="1">
      <alignment horizontal="center" vertical="center"/>
    </xf>
    <xf numFmtId="178" fontId="3" fillId="0" borderId="110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0" fontId="3" fillId="0" borderId="108" xfId="0" applyNumberFormat="1" applyFont="1" applyFill="1" applyBorder="1" applyAlignment="1">
      <alignment horizontal="center" vertical="center"/>
    </xf>
    <xf numFmtId="0" fontId="3" fillId="0" borderId="112" xfId="0" applyNumberFormat="1" applyFont="1" applyFill="1" applyBorder="1" applyAlignment="1">
      <alignment horizontal="center" vertical="center"/>
    </xf>
    <xf numFmtId="1" fontId="3" fillId="0" borderId="111" xfId="0" applyNumberFormat="1" applyFont="1" applyFill="1" applyBorder="1" applyAlignment="1">
      <alignment horizontal="center" vertical="center"/>
    </xf>
    <xf numFmtId="1" fontId="3" fillId="0" borderId="108" xfId="0" applyNumberFormat="1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/>
    </xf>
    <xf numFmtId="187" fontId="3" fillId="0" borderId="107" xfId="49" applyNumberFormat="1" applyFont="1" applyFill="1" applyBorder="1" applyAlignment="1">
      <alignment horizontal="center" vertical="center"/>
    </xf>
    <xf numFmtId="187" fontId="3" fillId="0" borderId="106" xfId="49" applyNumberFormat="1" applyFont="1" applyFill="1" applyBorder="1" applyAlignment="1">
      <alignment horizontal="center" vertical="center"/>
    </xf>
    <xf numFmtId="187" fontId="8" fillId="0" borderId="111" xfId="49" applyNumberFormat="1" applyFont="1" applyFill="1" applyBorder="1" applyAlignment="1">
      <alignment horizontal="center" vertical="center"/>
    </xf>
    <xf numFmtId="56" fontId="8" fillId="0" borderId="111" xfId="0" applyNumberFormat="1" applyFont="1" applyFill="1" applyBorder="1" applyAlignment="1">
      <alignment horizontal="center" vertical="center" shrinkToFit="1"/>
    </xf>
    <xf numFmtId="56" fontId="8" fillId="0" borderId="113" xfId="0" applyNumberFormat="1" applyFont="1" applyFill="1" applyBorder="1" applyAlignment="1">
      <alignment horizontal="center" vertical="center" shrinkToFit="1"/>
    </xf>
    <xf numFmtId="0" fontId="3" fillId="0" borderId="113" xfId="0" applyFont="1" applyFill="1" applyBorder="1" applyAlignment="1">
      <alignment horizontal="center" vertical="center" wrapText="1" shrinkToFit="1"/>
    </xf>
    <xf numFmtId="0" fontId="8" fillId="0" borderId="113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shrinkToFi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right" vertical="center"/>
    </xf>
    <xf numFmtId="0" fontId="3" fillId="8" borderId="69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 shrinkToFit="1"/>
    </xf>
    <xf numFmtId="0" fontId="3" fillId="33" borderId="36" xfId="0" applyFont="1" applyFill="1" applyBorder="1" applyAlignment="1">
      <alignment horizontal="center" vertical="center" wrapText="1" shrinkToFit="1"/>
    </xf>
    <xf numFmtId="182" fontId="3" fillId="33" borderId="37" xfId="0" applyNumberFormat="1" applyFont="1" applyFill="1" applyBorder="1" applyAlignment="1">
      <alignment horizontal="right" vertical="center"/>
    </xf>
    <xf numFmtId="179" fontId="3" fillId="8" borderId="14" xfId="0" applyNumberFormat="1" applyFont="1" applyFill="1" applyBorder="1" applyAlignment="1">
      <alignment horizontal="center" vertical="center"/>
    </xf>
    <xf numFmtId="178" fontId="8" fillId="8" borderId="43" xfId="0" applyNumberFormat="1" applyFont="1" applyFill="1" applyBorder="1" applyAlignment="1">
      <alignment horizontal="center" vertical="center"/>
    </xf>
    <xf numFmtId="176" fontId="8" fillId="8" borderId="43" xfId="0" applyNumberFormat="1" applyFont="1" applyFill="1" applyBorder="1" applyAlignment="1">
      <alignment horizontal="center" vertical="center" shrinkToFit="1"/>
    </xf>
    <xf numFmtId="56" fontId="8" fillId="8" borderId="65" xfId="0" applyNumberFormat="1" applyFont="1" applyFill="1" applyBorder="1" applyAlignment="1">
      <alignment horizontal="center" vertical="center" shrinkToFit="1"/>
    </xf>
    <xf numFmtId="0" fontId="3" fillId="8" borderId="43" xfId="0" applyFont="1" applyFill="1" applyBorder="1" applyAlignment="1">
      <alignment horizontal="center" vertical="center" wrapText="1" shrinkToFit="1"/>
    </xf>
    <xf numFmtId="178" fontId="8" fillId="33" borderId="13" xfId="0" applyNumberFormat="1" applyFont="1" applyFill="1" applyBorder="1" applyAlignment="1">
      <alignment horizontal="center" vertical="center" wrapText="1"/>
    </xf>
    <xf numFmtId="182" fontId="8" fillId="33" borderId="37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horizontal="center" vertical="center" wrapText="1" shrinkToFit="1"/>
    </xf>
    <xf numFmtId="0" fontId="8" fillId="8" borderId="36" xfId="0" applyFont="1" applyFill="1" applyBorder="1" applyAlignment="1">
      <alignment horizontal="center" vertical="center" wrapText="1" shrinkToFit="1"/>
    </xf>
    <xf numFmtId="182" fontId="8" fillId="14" borderId="37" xfId="0" applyNumberFormat="1" applyFont="1" applyFill="1" applyBorder="1" applyAlignment="1">
      <alignment vertical="center"/>
    </xf>
    <xf numFmtId="56" fontId="8" fillId="0" borderId="105" xfId="0" applyNumberFormat="1" applyFont="1" applyFill="1" applyBorder="1" applyAlignment="1">
      <alignment horizontal="center" vertical="center" wrapText="1"/>
    </xf>
    <xf numFmtId="178" fontId="3" fillId="0" borderId="109" xfId="0" applyNumberFormat="1" applyFont="1" applyFill="1" applyBorder="1" applyAlignment="1">
      <alignment horizontal="center" vertical="center" wrapText="1"/>
    </xf>
    <xf numFmtId="178" fontId="3" fillId="0" borderId="105" xfId="0" applyNumberFormat="1" applyFont="1" applyFill="1" applyBorder="1" applyAlignment="1">
      <alignment horizontal="center" vertical="center" wrapText="1"/>
    </xf>
    <xf numFmtId="178" fontId="3" fillId="0" borderId="109" xfId="0" applyNumberFormat="1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/>
    </xf>
    <xf numFmtId="179" fontId="3" fillId="0" borderId="106" xfId="0" applyNumberFormat="1" applyFont="1" applyFill="1" applyBorder="1" applyAlignment="1">
      <alignment horizontal="center" vertical="center"/>
    </xf>
    <xf numFmtId="178" fontId="8" fillId="0" borderId="111" xfId="0" applyNumberFormat="1" applyFont="1" applyFill="1" applyBorder="1" applyAlignment="1">
      <alignment horizontal="center" vertical="center"/>
    </xf>
    <xf numFmtId="176" fontId="8" fillId="0" borderId="111" xfId="0" applyNumberFormat="1" applyFont="1" applyFill="1" applyBorder="1" applyAlignment="1">
      <alignment horizontal="center" vertical="center" shrinkToFit="1"/>
    </xf>
    <xf numFmtId="56" fontId="8" fillId="0" borderId="110" xfId="0" applyNumberFormat="1" applyFont="1" applyFill="1" applyBorder="1" applyAlignment="1">
      <alignment horizontal="center" vertical="center" shrinkToFit="1"/>
    </xf>
    <xf numFmtId="0" fontId="3" fillId="0" borderId="111" xfId="0" applyFont="1" applyFill="1" applyBorder="1" applyAlignment="1">
      <alignment horizontal="center" vertical="center" wrapText="1" shrinkToFit="1"/>
    </xf>
    <xf numFmtId="0" fontId="8" fillId="0" borderId="107" xfId="0" applyFont="1" applyFill="1" applyBorder="1" applyAlignment="1">
      <alignment horizontal="center" vertical="center" wrapText="1" shrinkToFit="1"/>
    </xf>
    <xf numFmtId="0" fontId="8" fillId="0" borderId="105" xfId="0" applyFont="1" applyFill="1" applyBorder="1" applyAlignment="1">
      <alignment horizontal="center" vertical="center" wrapText="1" shrinkToFit="1"/>
    </xf>
    <xf numFmtId="182" fontId="8" fillId="0" borderId="112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3" fillId="0" borderId="78" xfId="0" applyNumberFormat="1" applyFont="1" applyFill="1" applyBorder="1" applyAlignment="1">
      <alignment horizontal="right" vertical="center"/>
    </xf>
    <xf numFmtId="0" fontId="3" fillId="8" borderId="41" xfId="0" applyFont="1" applyFill="1" applyBorder="1" applyAlignment="1">
      <alignment horizontal="center" vertical="center" wrapText="1" shrinkToFit="1"/>
    </xf>
    <xf numFmtId="0" fontId="3" fillId="8" borderId="36" xfId="0" applyFont="1" applyFill="1" applyBorder="1" applyAlignment="1">
      <alignment horizontal="center" vertical="center" wrapText="1" shrinkToFit="1"/>
    </xf>
    <xf numFmtId="182" fontId="3" fillId="14" borderId="37" xfId="0" applyNumberFormat="1" applyFont="1" applyFill="1" applyBorder="1" applyAlignment="1">
      <alignment horizontal="right" vertical="center"/>
    </xf>
    <xf numFmtId="178" fontId="5" fillId="0" borderId="105" xfId="0" applyNumberFormat="1" applyFont="1" applyFill="1" applyBorder="1" applyAlignment="1">
      <alignment horizontal="center" vertical="center" shrinkToFit="1"/>
    </xf>
    <xf numFmtId="178" fontId="5" fillId="8" borderId="12" xfId="0" applyNumberFormat="1" applyFont="1" applyFill="1" applyBorder="1" applyAlignment="1">
      <alignment horizontal="center" vertical="center" shrinkToFit="1"/>
    </xf>
    <xf numFmtId="182" fontId="8" fillId="0" borderId="37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horizontal="right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176" fontId="10" fillId="36" borderId="39" xfId="0" applyNumberFormat="1" applyFont="1" applyFill="1" applyBorder="1" applyAlignment="1">
      <alignment horizontal="center" vertical="center"/>
    </xf>
    <xf numFmtId="0" fontId="3" fillId="36" borderId="36" xfId="0" applyNumberFormat="1" applyFont="1" applyFill="1" applyBorder="1" applyAlignment="1">
      <alignment horizontal="center" vertical="center" wrapText="1"/>
    </xf>
    <xf numFmtId="178" fontId="3" fillId="36" borderId="38" xfId="0" applyNumberFormat="1" applyFont="1" applyFill="1" applyBorder="1" applyAlignment="1">
      <alignment horizontal="center" vertical="center" wrapText="1"/>
    </xf>
    <xf numFmtId="178" fontId="3" fillId="36" borderId="36" xfId="0" applyNumberFormat="1" applyFont="1" applyFill="1" applyBorder="1" applyAlignment="1">
      <alignment horizontal="center" vertical="center" wrapText="1"/>
    </xf>
    <xf numFmtId="178" fontId="3" fillId="36" borderId="40" xfId="0" applyNumberFormat="1" applyFont="1" applyFill="1" applyBorder="1" applyAlignment="1">
      <alignment horizontal="center" vertical="center"/>
    </xf>
    <xf numFmtId="178" fontId="3" fillId="36" borderId="41" xfId="0" applyNumberFormat="1" applyFont="1" applyFill="1" applyBorder="1" applyAlignment="1">
      <alignment horizontal="center" vertical="center"/>
    </xf>
    <xf numFmtId="178" fontId="3" fillId="36" borderId="39" xfId="0" applyNumberFormat="1" applyFont="1" applyFill="1" applyBorder="1" applyAlignment="1">
      <alignment horizontal="center" vertical="center"/>
    </xf>
    <xf numFmtId="178" fontId="3" fillId="36" borderId="36" xfId="0" applyNumberFormat="1" applyFont="1" applyFill="1" applyBorder="1" applyAlignment="1">
      <alignment horizontal="center" vertical="center"/>
    </xf>
    <xf numFmtId="178" fontId="3" fillId="36" borderId="38" xfId="0" applyNumberFormat="1" applyFont="1" applyFill="1" applyBorder="1" applyAlignment="1">
      <alignment horizontal="center" vertical="center"/>
    </xf>
    <xf numFmtId="1" fontId="3" fillId="36" borderId="11" xfId="0" applyNumberFormat="1" applyFont="1" applyFill="1" applyBorder="1" applyAlignment="1">
      <alignment horizontal="center" vertical="center"/>
    </xf>
    <xf numFmtId="1" fontId="3" fillId="36" borderId="36" xfId="0" applyNumberFormat="1" applyFont="1" applyFill="1" applyBorder="1" applyAlignment="1">
      <alignment horizontal="center" vertical="center"/>
    </xf>
    <xf numFmtId="1" fontId="3" fillId="36" borderId="40" xfId="0" applyNumberFormat="1" applyFont="1" applyFill="1" applyBorder="1" applyAlignment="1">
      <alignment horizontal="center" vertical="center"/>
    </xf>
    <xf numFmtId="1" fontId="3" fillId="36" borderId="37" xfId="0" applyNumberFormat="1" applyFont="1" applyFill="1" applyBorder="1" applyAlignment="1">
      <alignment horizontal="center" vertical="center"/>
    </xf>
    <xf numFmtId="179" fontId="3" fillId="36" borderId="40" xfId="0" applyNumberFormat="1" applyFont="1" applyFill="1" applyBorder="1" applyAlignment="1">
      <alignment horizontal="center" vertical="center"/>
    </xf>
    <xf numFmtId="178" fontId="3" fillId="36" borderId="37" xfId="0" applyNumberFormat="1" applyFont="1" applyFill="1" applyBorder="1" applyAlignment="1">
      <alignment horizontal="center" vertical="center"/>
    </xf>
    <xf numFmtId="178" fontId="3" fillId="36" borderId="72" xfId="0" applyNumberFormat="1" applyFont="1" applyFill="1" applyBorder="1" applyAlignment="1">
      <alignment horizontal="center" vertical="center"/>
    </xf>
    <xf numFmtId="178" fontId="3" fillId="36" borderId="11" xfId="0" applyNumberFormat="1" applyFont="1" applyFill="1" applyBorder="1" applyAlignment="1">
      <alignment horizontal="center" vertical="center"/>
    </xf>
    <xf numFmtId="56" fontId="8" fillId="36" borderId="11" xfId="0" applyNumberFormat="1" applyFont="1" applyFill="1" applyBorder="1" applyAlignment="1" applyProtection="1">
      <alignment horizontal="center" vertical="center"/>
      <protection/>
    </xf>
    <xf numFmtId="56" fontId="8" fillId="36" borderId="72" xfId="0" applyNumberFormat="1" applyFont="1" applyFill="1" applyBorder="1" applyAlignment="1" applyProtection="1">
      <alignment horizontal="center" vertical="center"/>
      <protection/>
    </xf>
    <xf numFmtId="0" fontId="3" fillId="36" borderId="11" xfId="0" applyNumberFormat="1" applyFont="1" applyFill="1" applyBorder="1" applyAlignment="1">
      <alignment horizontal="center" vertical="center"/>
    </xf>
    <xf numFmtId="0" fontId="3" fillId="36" borderId="41" xfId="0" applyNumberFormat="1" applyFont="1" applyFill="1" applyBorder="1" applyAlignment="1">
      <alignment horizontal="center" vertical="center"/>
    </xf>
    <xf numFmtId="56" fontId="8" fillId="36" borderId="36" xfId="0" applyNumberFormat="1" applyFont="1" applyFill="1" applyBorder="1" applyAlignment="1">
      <alignment horizontal="center" vertical="center" wrapText="1"/>
    </xf>
    <xf numFmtId="56" fontId="8" fillId="0" borderId="114" xfId="0" applyNumberFormat="1" applyFont="1" applyFill="1" applyBorder="1" applyAlignment="1">
      <alignment horizontal="center" vertical="center" wrapText="1"/>
    </xf>
    <xf numFmtId="176" fontId="10" fillId="0" borderId="89" xfId="0" applyNumberFormat="1" applyFont="1" applyFill="1" applyBorder="1" applyAlignment="1">
      <alignment horizontal="center" vertical="center"/>
    </xf>
    <xf numFmtId="0" fontId="3" fillId="0" borderId="114" xfId="0" applyNumberFormat="1" applyFont="1" applyFill="1" applyBorder="1" applyAlignment="1">
      <alignment horizontal="center" vertical="center" wrapText="1"/>
    </xf>
    <xf numFmtId="178" fontId="3" fillId="0" borderId="115" xfId="0" applyNumberFormat="1" applyFont="1" applyFill="1" applyBorder="1" applyAlignment="1">
      <alignment horizontal="center" vertical="center" wrapText="1"/>
    </xf>
    <xf numFmtId="178" fontId="3" fillId="0" borderId="114" xfId="0" applyNumberFormat="1" applyFont="1" applyFill="1" applyBorder="1" applyAlignment="1">
      <alignment horizontal="center" vertical="center" wrapText="1"/>
    </xf>
    <xf numFmtId="178" fontId="3" fillId="0" borderId="102" xfId="0" applyNumberFormat="1" applyFont="1" applyFill="1" applyBorder="1" applyAlignment="1">
      <alignment horizontal="center" vertical="center"/>
    </xf>
    <xf numFmtId="178" fontId="3" fillId="0" borderId="103" xfId="0" applyNumberFormat="1" applyFont="1" applyFill="1" applyBorder="1" applyAlignment="1">
      <alignment horizontal="center" vertical="center"/>
    </xf>
    <xf numFmtId="178" fontId="3" fillId="0" borderId="84" xfId="0" applyNumberFormat="1" applyFont="1" applyFill="1" applyBorder="1" applyAlignment="1">
      <alignment horizontal="center" vertical="center"/>
    </xf>
    <xf numFmtId="178" fontId="3" fillId="0" borderId="85" xfId="0" applyNumberFormat="1" applyFont="1" applyFill="1" applyBorder="1" applyAlignment="1">
      <alignment horizontal="center" vertical="center"/>
    </xf>
    <xf numFmtId="1" fontId="3" fillId="0" borderId="84" xfId="0" applyNumberFormat="1" applyFont="1" applyFill="1" applyBorder="1" applyAlignment="1">
      <alignment horizontal="center" vertical="center"/>
    </xf>
    <xf numFmtId="1" fontId="3" fillId="0" borderId="81" xfId="0" applyNumberFormat="1" applyFont="1" applyFill="1" applyBorder="1" applyAlignment="1">
      <alignment horizontal="center" vertical="center"/>
    </xf>
    <xf numFmtId="1" fontId="3" fillId="0" borderId="6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8" fontId="3" fillId="0" borderId="81" xfId="0" applyNumberFormat="1" applyFont="1" applyFill="1" applyBorder="1" applyAlignment="1">
      <alignment horizontal="center" vertical="center"/>
    </xf>
    <xf numFmtId="178" fontId="3" fillId="0" borderId="60" xfId="0" applyNumberFormat="1" applyFont="1" applyFill="1" applyBorder="1" applyAlignment="1">
      <alignment horizontal="center" vertical="center"/>
    </xf>
    <xf numFmtId="178" fontId="3" fillId="0" borderId="116" xfId="0" applyNumberFormat="1" applyFont="1" applyFill="1" applyBorder="1" applyAlignment="1">
      <alignment horizontal="center" vertical="center"/>
    </xf>
    <xf numFmtId="56" fontId="8" fillId="0" borderId="116" xfId="0" applyNumberFormat="1" applyFont="1" applyFill="1" applyBorder="1" applyAlignment="1" applyProtection="1">
      <alignment horizontal="center" vertical="center"/>
      <protection/>
    </xf>
    <xf numFmtId="0" fontId="3" fillId="0" borderId="116" xfId="0" applyNumberFormat="1" applyFont="1" applyFill="1" applyBorder="1" applyAlignment="1">
      <alignment horizontal="center" vertical="center"/>
    </xf>
    <xf numFmtId="0" fontId="3" fillId="0" borderId="117" xfId="0" applyNumberFormat="1" applyFont="1" applyFill="1" applyBorder="1" applyAlignment="1">
      <alignment horizontal="center" vertical="center"/>
    </xf>
    <xf numFmtId="178" fontId="3" fillId="0" borderId="58" xfId="0" applyNumberFormat="1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vertical="center"/>
    </xf>
    <xf numFmtId="0" fontId="3" fillId="36" borderId="39" xfId="0" applyNumberFormat="1" applyFont="1" applyFill="1" applyBorder="1" applyAlignment="1">
      <alignment horizontal="center" vertical="center"/>
    </xf>
    <xf numFmtId="0" fontId="3" fillId="36" borderId="36" xfId="0" applyNumberFormat="1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vertical="center"/>
    </xf>
    <xf numFmtId="182" fontId="3" fillId="36" borderId="37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182" fontId="3" fillId="0" borderId="42" xfId="0" applyNumberFormat="1" applyFont="1" applyBorder="1" applyAlignment="1">
      <alignment vertical="center"/>
    </xf>
    <xf numFmtId="182" fontId="3" fillId="0" borderId="78" xfId="0" applyNumberFormat="1" applyFont="1" applyBorder="1" applyAlignment="1">
      <alignment vertical="center"/>
    </xf>
    <xf numFmtId="0" fontId="3" fillId="33" borderId="84" xfId="0" applyNumberFormat="1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182" fontId="3" fillId="33" borderId="81" xfId="0" applyNumberFormat="1" applyFont="1" applyFill="1" applyBorder="1" applyAlignment="1">
      <alignment vertical="center"/>
    </xf>
    <xf numFmtId="0" fontId="3" fillId="8" borderId="36" xfId="0" applyNumberFormat="1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182" fontId="3" fillId="8" borderId="37" xfId="0" applyNumberFormat="1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182" fontId="3" fillId="0" borderId="37" xfId="0" applyNumberFormat="1" applyFont="1" applyBorder="1" applyAlignment="1">
      <alignment vertical="center"/>
    </xf>
    <xf numFmtId="178" fontId="3" fillId="33" borderId="99" xfId="0" applyNumberFormat="1" applyFont="1" applyFill="1" applyBorder="1" applyAlignment="1">
      <alignment horizontal="center" vertical="center"/>
    </xf>
    <xf numFmtId="178" fontId="3" fillId="0" borderId="59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78" fontId="15" fillId="0" borderId="55" xfId="0" applyNumberFormat="1" applyFont="1" applyFill="1" applyBorder="1" applyAlignment="1">
      <alignment horizontal="center" vertical="center"/>
    </xf>
    <xf numFmtId="178" fontId="23" fillId="0" borderId="78" xfId="0" applyNumberFormat="1" applyFont="1" applyBorder="1" applyAlignment="1">
      <alignment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177" fontId="16" fillId="33" borderId="83" xfId="0" applyNumberFormat="1" applyFont="1" applyFill="1" applyBorder="1" applyAlignment="1">
      <alignment horizontal="center" vertical="center"/>
    </xf>
    <xf numFmtId="177" fontId="16" fillId="33" borderId="68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8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8" fillId="0" borderId="118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19" xfId="0" applyFont="1" applyBorder="1" applyAlignment="1">
      <alignment horizontal="center" vertical="center" wrapText="1" shrinkToFit="1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0" fontId="8" fillId="33" borderId="6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wrapText="1"/>
    </xf>
    <xf numFmtId="0" fontId="4" fillId="33" borderId="120" xfId="0" applyFont="1" applyFill="1" applyBorder="1" applyAlignment="1">
      <alignment horizontal="center" vertical="center" textRotation="255" shrinkToFit="1"/>
    </xf>
    <xf numFmtId="0" fontId="4" fillId="33" borderId="60" xfId="0" applyFont="1" applyFill="1" applyBorder="1" applyAlignment="1">
      <alignment horizontal="center" vertical="center" textRotation="255" shrinkToFit="1"/>
    </xf>
    <xf numFmtId="0" fontId="10" fillId="33" borderId="69" xfId="0" applyFont="1" applyFill="1" applyBorder="1" applyAlignment="1">
      <alignment horizontal="center" vertical="center" shrinkToFit="1"/>
    </xf>
    <xf numFmtId="0" fontId="8" fillId="33" borderId="97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 shrinkToFit="1"/>
    </xf>
    <xf numFmtId="0" fontId="3" fillId="33" borderId="62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4" fillId="33" borderId="69" xfId="0" applyFont="1" applyFill="1" applyBorder="1" applyAlignment="1">
      <alignment horizontal="center" vertical="center" textRotation="255" shrinkToFit="1"/>
    </xf>
    <xf numFmtId="0" fontId="4" fillId="33" borderId="60" xfId="0" applyFont="1" applyFill="1" applyBorder="1" applyAlignment="1">
      <alignment horizontal="center" vertical="center" textRotation="255"/>
    </xf>
    <xf numFmtId="0" fontId="4" fillId="33" borderId="69" xfId="0" applyFont="1" applyFill="1" applyBorder="1" applyAlignment="1">
      <alignment horizontal="center" vertical="center" textRotation="255"/>
    </xf>
    <xf numFmtId="0" fontId="8" fillId="33" borderId="96" xfId="0" applyFont="1" applyFill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shrinkToFit="1"/>
    </xf>
    <xf numFmtId="0" fontId="8" fillId="33" borderId="63" xfId="0" applyFont="1" applyFill="1" applyBorder="1" applyAlignment="1">
      <alignment horizontal="center" vertical="center" shrinkToFit="1"/>
    </xf>
    <xf numFmtId="0" fontId="8" fillId="33" borderId="68" xfId="0" applyFont="1" applyFill="1" applyBorder="1" applyAlignment="1">
      <alignment horizontal="center" vertical="center" shrinkToFit="1"/>
    </xf>
    <xf numFmtId="0" fontId="12" fillId="33" borderId="24" xfId="0" applyFont="1" applyFill="1" applyBorder="1" applyAlignment="1">
      <alignment horizontal="center" vertical="center" textRotation="255"/>
    </xf>
    <xf numFmtId="0" fontId="12" fillId="33" borderId="55" xfId="0" applyFont="1" applyFill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 shrinkToFit="1"/>
    </xf>
    <xf numFmtId="0" fontId="10" fillId="0" borderId="7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23" fillId="0" borderId="70" xfId="0" applyFont="1" applyBorder="1" applyAlignment="1">
      <alignment horizontal="center" vertical="center" wrapText="1" shrinkToFit="1"/>
    </xf>
    <xf numFmtId="0" fontId="23" fillId="0" borderId="46" xfId="0" applyFont="1" applyBorder="1" applyAlignment="1">
      <alignment horizontal="center" vertical="center" wrapText="1" shrinkToFit="1"/>
    </xf>
    <xf numFmtId="0" fontId="23" fillId="0" borderId="77" xfId="0" applyFont="1" applyBorder="1" applyAlignment="1">
      <alignment horizontal="center" vertical="center" wrapText="1" shrinkToFit="1"/>
    </xf>
    <xf numFmtId="0" fontId="23" fillId="0" borderId="93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8" fillId="0" borderId="70" xfId="0" applyFont="1" applyBorder="1" applyAlignment="1">
      <alignment horizontal="center" vertical="center" wrapText="1" shrinkToFit="1"/>
    </xf>
    <xf numFmtId="0" fontId="8" fillId="0" borderId="46" xfId="0" applyFont="1" applyBorder="1" applyAlignment="1">
      <alignment horizontal="center" vertical="center" wrapText="1" shrinkToFit="1"/>
    </xf>
    <xf numFmtId="0" fontId="8" fillId="0" borderId="77" xfId="0" applyFont="1" applyBorder="1" applyAlignment="1">
      <alignment horizontal="center" vertical="center" wrapText="1" shrinkToFit="1"/>
    </xf>
    <xf numFmtId="0" fontId="8" fillId="0" borderId="93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horizontal="center" vertical="center"/>
    </xf>
    <xf numFmtId="56" fontId="72" fillId="33" borderId="0" xfId="0" applyNumberFormat="1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 textRotation="255" shrinkToFit="1"/>
    </xf>
    <xf numFmtId="0" fontId="12" fillId="33" borderId="55" xfId="0" applyFont="1" applyFill="1" applyBorder="1" applyAlignment="1">
      <alignment horizontal="center" vertical="center" textRotation="255" shrinkToFit="1"/>
    </xf>
    <xf numFmtId="56" fontId="12" fillId="33" borderId="0" xfId="0" applyNumberFormat="1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wrapText="1" shrinkToFit="1"/>
    </xf>
    <xf numFmtId="0" fontId="8" fillId="0" borderId="7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textRotation="255" shrinkToFit="1"/>
    </xf>
    <xf numFmtId="0" fontId="12" fillId="33" borderId="69" xfId="0" applyFont="1" applyFill="1" applyBorder="1" applyAlignment="1">
      <alignment horizontal="center" vertical="center" textRotation="255" shrinkToFit="1"/>
    </xf>
    <xf numFmtId="0" fontId="12" fillId="33" borderId="117" xfId="0" applyFont="1" applyFill="1" applyBorder="1" applyAlignment="1">
      <alignment horizontal="center" vertical="center" textRotation="255"/>
    </xf>
    <xf numFmtId="0" fontId="12" fillId="33" borderId="61" xfId="0" applyFont="1" applyFill="1" applyBorder="1" applyAlignment="1">
      <alignment horizontal="center" vertical="center" textRotation="255"/>
    </xf>
    <xf numFmtId="0" fontId="12" fillId="33" borderId="45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2225"/>
          <c:w val="0.88275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ｶﾙﾊﾟｰ!$T$91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鉄!#REF!</c:f>
            </c:strRef>
          </c:cat>
          <c:val>
            <c:numRef>
              <c:f>鉄!#REF!</c:f>
            </c:numRef>
          </c:val>
          <c:smooth val="0"/>
        </c:ser>
        <c:ser>
          <c:idx val="2"/>
          <c:order val="1"/>
          <c:tx>
            <c:strRef>
              <c:f>'[1]R2 (2)'!$Q$98</c:f>
              <c:strCache>
                <c:ptCount val="1"/>
                <c:pt idx="0">
                  <c:v>-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鉄!#REF!</c:f>
            </c:strRef>
          </c:cat>
          <c:val>
            <c:numRef>
              <c:f>鉄!#REF!</c:f>
            </c:numRef>
          </c:val>
          <c:smooth val="0"/>
        </c:ser>
        <c:marker val="1"/>
        <c:axId val="6123506"/>
        <c:axId val="55111555"/>
      </c:lineChart>
      <c:catAx>
        <c:axId val="612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111555"/>
        <c:crosses val="autoZero"/>
        <c:auto val="1"/>
        <c:lblOffset val="100"/>
        <c:tickLblSkip val="1"/>
        <c:noMultiLvlLbl val="0"/>
      </c:catAx>
      <c:valAx>
        <c:axId val="5511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茎数（本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㎡）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12350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5"/>
          <c:y val="0.00475"/>
          <c:w val="0.6637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1295"/>
          <c:w val="0.83075"/>
          <c:h val="0.8635"/>
        </c:manualLayout>
      </c:layout>
      <c:lineChart>
        <c:grouping val="standard"/>
        <c:varyColors val="0"/>
        <c:ser>
          <c:idx val="1"/>
          <c:order val="0"/>
          <c:tx>
            <c:strRef>
              <c:f>'鉄'!$AA$110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'鉄'!$AB$111:$AE$112</c:f>
              <c:multiLvlStrCache/>
            </c:multiLvlStrRef>
          </c:cat>
          <c:val>
            <c:numRef>
              <c:f>'鉄'!$AB$113:$AE$113</c:f>
              <c:numCache/>
            </c:numRef>
          </c:val>
          <c:smooth val="0"/>
        </c:ser>
        <c:ser>
          <c:idx val="2"/>
          <c:order val="1"/>
          <c:tx>
            <c:strRef>
              <c:f>'鉄'!$AA$112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'鉄'!$AB$111:$AE$112</c:f>
              <c:multiLvlStrCache/>
            </c:multiLvlStrRef>
          </c:cat>
          <c:val>
            <c:numRef>
              <c:f>'鉄'!$AB$115:$AE$115</c:f>
              <c:numCache/>
            </c:numRef>
          </c:val>
          <c:smooth val="0"/>
        </c:ser>
        <c:marker val="1"/>
        <c:axId val="26241948"/>
        <c:axId val="34850941"/>
      </c:lineChart>
      <c:catAx>
        <c:axId val="26241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0941"/>
        <c:crosses val="autoZero"/>
        <c:auto val="1"/>
        <c:lblOffset val="100"/>
        <c:tickLblSkip val="1"/>
        <c:noMultiLvlLbl val="0"/>
      </c:catAx>
      <c:valAx>
        <c:axId val="348509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41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52175"/>
          <c:w val="0.7247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225"/>
          <c:w val="0.88775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ｶﾙﾊﾟｰ!$T$91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ｶﾙﾊﾟｰ!$U$90:$W$90</c:f>
              <c:numCache/>
            </c:numRef>
          </c:cat>
          <c:val>
            <c:numRef>
              <c:f>ｶﾙﾊﾟｰ!$U$91:$W$91</c:f>
              <c:numCache/>
            </c:numRef>
          </c:val>
          <c:smooth val="0"/>
        </c:ser>
        <c:ser>
          <c:idx val="2"/>
          <c:order val="1"/>
          <c:tx>
            <c:strRef>
              <c:f>'[1]R2 (2)'!$Q$98</c:f>
              <c:strCache>
                <c:ptCount val="1"/>
                <c:pt idx="0">
                  <c:v>-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ｶﾙﾊﾟｰ!$U$90:$W$90</c:f>
              <c:numCache/>
            </c:numRef>
          </c:cat>
          <c:val>
            <c:numRef>
              <c:f>ｶﾙﾊﾟｰ!$U$93:$W$93</c:f>
              <c:numCache/>
            </c:numRef>
          </c:val>
          <c:smooth val="0"/>
        </c:ser>
        <c:marker val="1"/>
        <c:axId val="45223014"/>
        <c:axId val="4353943"/>
      </c:lineChart>
      <c:catAx>
        <c:axId val="45223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53943"/>
        <c:crosses val="autoZero"/>
        <c:auto val="1"/>
        <c:lblOffset val="100"/>
        <c:tickLblSkip val="1"/>
        <c:noMultiLvlLbl val="0"/>
      </c:catAx>
      <c:valAx>
        <c:axId val="4353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茎数（本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㎡）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522301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25"/>
          <c:y val="0.015"/>
          <c:w val="0.662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2575"/>
          <c:w val="0.8995"/>
          <c:h val="0.944"/>
        </c:manualLayout>
      </c:layout>
      <c:lineChart>
        <c:grouping val="standard"/>
        <c:varyColors val="0"/>
        <c:ser>
          <c:idx val="1"/>
          <c:order val="0"/>
          <c:tx>
            <c:strRef>
              <c:f>ｶﾙﾊﾟｰ!$R$74:$R$74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ｶﾙﾊﾟｰ!$S$85:$W$86</c:f>
              <c:multiLvlStrCache/>
            </c:multiLvlStrRef>
          </c:cat>
          <c:val>
            <c:numRef>
              <c:f>ｶﾙﾊﾟｰ!$S$87:$W$87</c:f>
              <c:numCache/>
            </c:numRef>
          </c:val>
          <c:smooth val="0"/>
        </c:ser>
        <c:ser>
          <c:idx val="3"/>
          <c:order val="1"/>
          <c:tx>
            <c:strRef>
              <c:f>ｶﾙﾊﾟｰ!$R$76:$R$76</c:f>
              <c:strCache>
                <c:ptCount val="1"/>
                <c:pt idx="0">
                  <c:v>平年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ｶﾙﾊﾟｰ!$S$85:$W$86</c:f>
              <c:multiLvlStrCache/>
            </c:multiLvlStrRef>
          </c:cat>
          <c:val>
            <c:numRef>
              <c:f>ｶﾙﾊﾟｰ!$S$89:$W$89</c:f>
              <c:numCache/>
            </c:numRef>
          </c:val>
          <c:smooth val="0"/>
        </c:ser>
        <c:marker val="1"/>
        <c:axId val="39185488"/>
        <c:axId val="17125073"/>
      </c:lineChart>
      <c:catAx>
        <c:axId val="39185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125073"/>
        <c:crosses val="autoZero"/>
        <c:auto val="1"/>
        <c:lblOffset val="100"/>
        <c:tickLblSkip val="1"/>
        <c:noMultiLvlLbl val="0"/>
      </c:catAx>
      <c:valAx>
        <c:axId val="17125073"/>
        <c:scaling>
          <c:orientation val="minMax"/>
          <c:max val="8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茎数（本／㎡）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185488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75"/>
          <c:y val="0.618"/>
          <c:w val="0.721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1.emf" /><Relationship Id="rId3" Type="http://schemas.openxmlformats.org/officeDocument/2006/relationships/chart" Target="/xl/charts/chart2.xml" /><Relationship Id="rId4" Type="http://schemas.openxmlformats.org/officeDocument/2006/relationships/image" Target="../media/image32.emf" /><Relationship Id="rId5" Type="http://schemas.openxmlformats.org/officeDocument/2006/relationships/image" Target="../media/image33.png" /><Relationship Id="rId6" Type="http://schemas.openxmlformats.org/officeDocument/2006/relationships/image" Target="../media/image3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chart" Target="/xl/charts/chart3.xml" /><Relationship Id="rId3" Type="http://schemas.openxmlformats.org/officeDocument/2006/relationships/image" Target="../media/image36.emf" /><Relationship Id="rId4" Type="http://schemas.openxmlformats.org/officeDocument/2006/relationships/chart" Target="/xl/charts/chart4.xml" /><Relationship Id="rId5" Type="http://schemas.openxmlformats.org/officeDocument/2006/relationships/image" Target="../media/image33.png" /><Relationship Id="rId6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63</xdr:row>
      <xdr:rowOff>152400</xdr:rowOff>
    </xdr:from>
    <xdr:to>
      <xdr:col>29</xdr:col>
      <xdr:colOff>0</xdr:colOff>
      <xdr:row>76</xdr:row>
      <xdr:rowOff>152400</xdr:rowOff>
    </xdr:to>
    <xdr:sp>
      <xdr:nvSpPr>
        <xdr:cNvPr id="1" name="テキスト ボックス 17"/>
        <xdr:cNvSpPr txBox="1">
          <a:spLocks noChangeArrowheads="1"/>
        </xdr:cNvSpPr>
      </xdr:nvSpPr>
      <xdr:spPr>
        <a:xfrm>
          <a:off x="333375" y="18087975"/>
          <a:ext cx="14963775" cy="38385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当面の管理のポイント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・ただちに溝切り、中干しを開始しましょう。また、茎数が少ないほ場は徐々に干しましょう。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・中干しが完了（足が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10cm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程度沈む）したら、間断かん水を行い、足が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程度沈む固さまで田面を固めましょう。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・幼穂形成期頃まで、間断かん水を行いましょう。</a:t>
          </a:r>
        </a:p>
      </xdr:txBody>
    </xdr:sp>
    <xdr:clientData/>
  </xdr:twoCellAnchor>
  <xdr:twoCellAnchor>
    <xdr:from>
      <xdr:col>4</xdr:col>
      <xdr:colOff>285750</xdr:colOff>
      <xdr:row>125</xdr:row>
      <xdr:rowOff>190500</xdr:rowOff>
    </xdr:from>
    <xdr:to>
      <xdr:col>12</xdr:col>
      <xdr:colOff>457200</xdr:colOff>
      <xdr:row>137</xdr:row>
      <xdr:rowOff>19050</xdr:rowOff>
    </xdr:to>
    <xdr:graphicFrame>
      <xdr:nvGraphicFramePr>
        <xdr:cNvPr id="2" name="グラフ 2"/>
        <xdr:cNvGraphicFramePr/>
      </xdr:nvGraphicFramePr>
      <xdr:xfrm>
        <a:off x="2305050" y="38395275"/>
        <a:ext cx="44481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66675</xdr:colOff>
      <xdr:row>115</xdr:row>
      <xdr:rowOff>19050</xdr:rowOff>
    </xdr:from>
    <xdr:to>
      <xdr:col>8</xdr:col>
      <xdr:colOff>104775</xdr:colOff>
      <xdr:row>120</xdr:row>
      <xdr:rowOff>76200</xdr:rowOff>
    </xdr:to>
    <xdr:pic>
      <xdr:nvPicPr>
        <xdr:cNvPr id="3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33632775"/>
          <a:ext cx="35528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122</xdr:row>
      <xdr:rowOff>114300</xdr:rowOff>
    </xdr:from>
    <xdr:to>
      <xdr:col>18</xdr:col>
      <xdr:colOff>0</xdr:colOff>
      <xdr:row>126</xdr:row>
      <xdr:rowOff>66675</xdr:rowOff>
    </xdr:to>
    <xdr:graphicFrame>
      <xdr:nvGraphicFramePr>
        <xdr:cNvPr id="4" name="グラフ 6"/>
        <xdr:cNvGraphicFramePr/>
      </xdr:nvGraphicFramePr>
      <xdr:xfrm>
        <a:off x="5448300" y="35794950"/>
        <a:ext cx="39909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180975</xdr:colOff>
      <xdr:row>100</xdr:row>
      <xdr:rowOff>190500</xdr:rowOff>
    </xdr:from>
    <xdr:to>
      <xdr:col>16</xdr:col>
      <xdr:colOff>19050</xdr:colOff>
      <xdr:row>107</xdr:row>
      <xdr:rowOff>76200</xdr:rowOff>
    </xdr:to>
    <xdr:pic>
      <xdr:nvPicPr>
        <xdr:cNvPr id="5" name="図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29051250"/>
          <a:ext cx="78962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46</xdr:row>
      <xdr:rowOff>0</xdr:rowOff>
    </xdr:from>
    <xdr:to>
      <xdr:col>37</xdr:col>
      <xdr:colOff>171450</xdr:colOff>
      <xdr:row>46</xdr:row>
      <xdr:rowOff>0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10953750" y="12934950"/>
          <a:ext cx="785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当面の管理のポイント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・出穂期からは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日間は湛水管理とし、登熟を高めましょう。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・本田防除を徹底し、いもち病や斑点米の発生を防ぎましょう。</a:t>
          </a:r>
        </a:p>
      </xdr:txBody>
    </xdr:sp>
    <xdr:clientData/>
  </xdr:twoCellAnchor>
  <xdr:twoCellAnchor>
    <xdr:from>
      <xdr:col>1</xdr:col>
      <xdr:colOff>247650</xdr:colOff>
      <xdr:row>46</xdr:row>
      <xdr:rowOff>0</xdr:rowOff>
    </xdr:from>
    <xdr:to>
      <xdr:col>16</xdr:col>
      <xdr:colOff>0</xdr:colOff>
      <xdr:row>63</xdr:row>
      <xdr:rowOff>57150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333375" y="12934950"/>
          <a:ext cx="8058150" cy="50577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生育概況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（播種１ヵ月後）　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コシヒカリ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72.7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㎡と平年よりやや多く、目標本数を確保しています。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22.5cm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と平年よりやや長くなっています。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㎡と平年よりやや多くなっています。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6.0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葉と平年よりやや早くなっています。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・葉色は、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と昨年より濃くなっています。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てんこもり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112.7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㎡と平年及び目標より多くなっています。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17.9cm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と平年よりやや長くなっています。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㎡と平年よりやや少なくなっています。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4.6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葉と平年よりやや遅れています。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29</xdr:col>
      <xdr:colOff>0</xdr:colOff>
      <xdr:row>63</xdr:row>
      <xdr:rowOff>152400</xdr:rowOff>
    </xdr:from>
    <xdr:to>
      <xdr:col>46</xdr:col>
      <xdr:colOff>0</xdr:colOff>
      <xdr:row>76</xdr:row>
      <xdr:rowOff>152400</xdr:rowOff>
    </xdr:to>
    <xdr:sp>
      <xdr:nvSpPr>
        <xdr:cNvPr id="8" name="テキスト ボックス 21"/>
        <xdr:cNvSpPr txBox="1">
          <a:spLocks noChangeArrowheads="1"/>
        </xdr:cNvSpPr>
      </xdr:nvSpPr>
      <xdr:spPr>
        <a:xfrm>
          <a:off x="15297150" y="18087975"/>
          <a:ext cx="8477250" cy="38385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その他連絡事項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・次回の調査日は下表の通りです。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調査野帳は調査後、翌日朝までに提出願います。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・耕種概要調査①を提出されていない方は提出下さいますようお願いします。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・葉齢は出穂期まで７～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日間隔で記入してください。</a:t>
          </a:r>
        </a:p>
      </xdr:txBody>
    </xdr:sp>
    <xdr:clientData/>
  </xdr:twoCellAnchor>
  <xdr:twoCellAnchor>
    <xdr:from>
      <xdr:col>10</xdr:col>
      <xdr:colOff>57150</xdr:colOff>
      <xdr:row>104</xdr:row>
      <xdr:rowOff>247650</xdr:rowOff>
    </xdr:from>
    <xdr:to>
      <xdr:col>11</xdr:col>
      <xdr:colOff>409575</xdr:colOff>
      <xdr:row>105</xdr:row>
      <xdr:rowOff>238125</xdr:rowOff>
    </xdr:to>
    <xdr:sp>
      <xdr:nvSpPr>
        <xdr:cNvPr id="9" name="正方形/長方形 16"/>
        <xdr:cNvSpPr>
          <a:spLocks/>
        </xdr:cNvSpPr>
      </xdr:nvSpPr>
      <xdr:spPr>
        <a:xfrm>
          <a:off x="5305425" y="30289500"/>
          <a:ext cx="876300" cy="257175"/>
        </a:xfrm>
        <a:prstGeom prst="rect">
          <a:avLst/>
        </a:prstGeom>
        <a:noFill/>
        <a:ln w="57150" cmpd="sng">
          <a:solidFill>
            <a:srgbClr val="41719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108</xdr:row>
      <xdr:rowOff>0</xdr:rowOff>
    </xdr:from>
    <xdr:to>
      <xdr:col>28</xdr:col>
      <xdr:colOff>200025</xdr:colOff>
      <xdr:row>114</xdr:row>
      <xdr:rowOff>285750</xdr:rowOff>
    </xdr:to>
    <xdr:pic>
      <xdr:nvPicPr>
        <xdr:cNvPr id="10" name="図 11"/>
        <xdr:cNvPicPr preferRelativeResize="1">
          <a:picLocks noChangeAspect="1"/>
        </xdr:cNvPicPr>
      </xdr:nvPicPr>
      <xdr:blipFill>
        <a:blip r:embed="rId5"/>
        <a:srcRect l="6208" r="7884"/>
        <a:stretch>
          <a:fillRect/>
        </a:stretch>
      </xdr:blipFill>
      <xdr:spPr>
        <a:xfrm>
          <a:off x="11534775" y="31165800"/>
          <a:ext cx="34385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108</xdr:row>
      <xdr:rowOff>0</xdr:rowOff>
    </xdr:from>
    <xdr:to>
      <xdr:col>28</xdr:col>
      <xdr:colOff>200025</xdr:colOff>
      <xdr:row>110</xdr:row>
      <xdr:rowOff>28575</xdr:rowOff>
    </xdr:to>
    <xdr:sp>
      <xdr:nvSpPr>
        <xdr:cNvPr id="11" name="四角形: 角を丸くする 14"/>
        <xdr:cNvSpPr>
          <a:spLocks/>
        </xdr:cNvSpPr>
      </xdr:nvSpPr>
      <xdr:spPr>
        <a:xfrm>
          <a:off x="11553825" y="31165800"/>
          <a:ext cx="3419475" cy="1000125"/>
        </a:xfrm>
        <a:prstGeom prst="roundRect">
          <a:avLst/>
        </a:prstGeom>
        <a:noFill/>
        <a:ln w="76200" cmpd="sng">
          <a:solidFill>
            <a:srgbClr val="FFC000"/>
          </a:solidFill>
          <a:prstDash val="sysDash"/>
          <a:headEnd type="none"/>
          <a:tailEnd type="none"/>
        </a:ln>
      </xdr:spPr>
      <xdr:txBody>
        <a:bodyPr vertOverflow="clip" wrap="square" lIns="68580" tIns="34290" rIns="68580" bIns="3429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476250</xdr:colOff>
      <xdr:row>112</xdr:row>
      <xdr:rowOff>57150</xdr:rowOff>
    </xdr:from>
    <xdr:to>
      <xdr:col>33</xdr:col>
      <xdr:colOff>219075</xdr:colOff>
      <xdr:row>114</xdr:row>
      <xdr:rowOff>247650</xdr:rowOff>
    </xdr:to>
    <xdr:sp>
      <xdr:nvSpPr>
        <xdr:cNvPr id="12" name="吹き出し: 角を丸めた四角形 12"/>
        <xdr:cNvSpPr>
          <a:spLocks/>
        </xdr:cNvSpPr>
      </xdr:nvSpPr>
      <xdr:spPr>
        <a:xfrm>
          <a:off x="15249525" y="32785050"/>
          <a:ext cx="1838325" cy="781050"/>
        </a:xfrm>
        <a:prstGeom prst="wedgeRoundRectCallout">
          <a:avLst>
            <a:gd name="adj1" fmla="val -41731"/>
            <a:gd name="adj2" fmla="val -102916"/>
          </a:avLst>
        </a:prstGeom>
        <a:solidFill>
          <a:srgbClr val="2F559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68580" tIns="34290" rIns="68580" bIns="34290" anchor="ctr"/>
        <a:p>
          <a:pPr algn="ctr">
            <a:defRPr/>
          </a:pPr>
          <a:r>
            <a:rPr lang="en-US" cap="none" sz="1800" b="1" i="0" u="none" baseline="0">
              <a:solidFill>
                <a:srgbClr val="FFCC00"/>
              </a:solidFill>
            </a:rPr>
            <a:t>適正な土壌水分で</a:t>
          </a:r>
          <a:r>
            <a:rPr lang="en-US" cap="none" sz="1800" b="1" i="0" u="none" baseline="0">
              <a:solidFill>
                <a:srgbClr val="FFCC00"/>
              </a:solidFill>
            </a:rPr>
            <a:t>
</a:t>
          </a:r>
          <a:r>
            <a:rPr lang="en-US" cap="none" sz="1800" b="1" i="0" u="none" baseline="0">
              <a:solidFill>
                <a:srgbClr val="FFCC00"/>
              </a:solidFill>
            </a:rPr>
            <a:t>上根の伸長と活力維持を</a:t>
          </a:r>
        </a:p>
      </xdr:txBody>
    </xdr:sp>
    <xdr:clientData/>
  </xdr:twoCellAnchor>
  <xdr:twoCellAnchor editAs="oneCell">
    <xdr:from>
      <xdr:col>31</xdr:col>
      <xdr:colOff>0</xdr:colOff>
      <xdr:row>68</xdr:row>
      <xdr:rowOff>219075</xdr:rowOff>
    </xdr:from>
    <xdr:to>
      <xdr:col>44</xdr:col>
      <xdr:colOff>209550</xdr:colOff>
      <xdr:row>76</xdr:row>
      <xdr:rowOff>95250</xdr:rowOff>
    </xdr:to>
    <xdr:pic>
      <xdr:nvPicPr>
        <xdr:cNvPr id="13" name="図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821025" y="19631025"/>
          <a:ext cx="71151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46</xdr:row>
      <xdr:rowOff>0</xdr:rowOff>
    </xdr:from>
    <xdr:to>
      <xdr:col>32</xdr:col>
      <xdr:colOff>0</xdr:colOff>
      <xdr:row>63</xdr:row>
      <xdr:rowOff>57150</xdr:rowOff>
    </xdr:to>
    <xdr:sp>
      <xdr:nvSpPr>
        <xdr:cNvPr id="14" name="テキスト ボックス 24"/>
        <xdr:cNvSpPr txBox="1">
          <a:spLocks noChangeArrowheads="1"/>
        </xdr:cNvSpPr>
      </xdr:nvSpPr>
      <xdr:spPr>
        <a:xfrm>
          <a:off x="8391525" y="12934950"/>
          <a:ext cx="7953375" cy="50577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山田錦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苗立本数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多く、目標本数を確保しています。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16.4cm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と平年よりやや長くなっています。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㎡と平年よりやや多くなっています。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3.5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葉と平年よりやや早くなっています。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コシヒカリ（べんがら）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82.0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㎡と近年より多く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23.6cm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と近年よりやや長くなっています。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㎡と近年よりやや多くなっています。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5.8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葉と近年よりやや早くなっています。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・葉色は、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4.2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31</xdr:col>
      <xdr:colOff>200025</xdr:colOff>
      <xdr:row>46</xdr:row>
      <xdr:rowOff>0</xdr:rowOff>
    </xdr:from>
    <xdr:to>
      <xdr:col>46</xdr:col>
      <xdr:colOff>0</xdr:colOff>
      <xdr:row>63</xdr:row>
      <xdr:rowOff>57150</xdr:rowOff>
    </xdr:to>
    <xdr:sp>
      <xdr:nvSpPr>
        <xdr:cNvPr id="15" name="テキスト ボックス 25"/>
        <xdr:cNvSpPr txBox="1">
          <a:spLocks noChangeArrowheads="1"/>
        </xdr:cNvSpPr>
      </xdr:nvSpPr>
      <xdr:spPr>
        <a:xfrm>
          <a:off x="16021050" y="12934950"/>
          <a:ext cx="7753350" cy="50577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コシヒカリ（イナモリ）　＊鉄ココシヒカリの平年と比較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52.0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㎡と平年よりやや少なくなっています。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26.4cm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と平年よりやや長くなっています。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㎡と平年並みとなっています。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5.5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葉と平年並みとなっています。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・葉色は、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4.2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28</xdr:row>
      <xdr:rowOff>9525</xdr:rowOff>
    </xdr:from>
    <xdr:to>
      <xdr:col>29</xdr:col>
      <xdr:colOff>95250</xdr:colOff>
      <xdr:row>46</xdr:row>
      <xdr:rowOff>190500</xdr:rowOff>
    </xdr:to>
    <xdr:sp>
      <xdr:nvSpPr>
        <xdr:cNvPr id="1" name="テキスト ボックス 14"/>
        <xdr:cNvSpPr txBox="1">
          <a:spLocks noChangeArrowheads="1"/>
        </xdr:cNvSpPr>
      </xdr:nvSpPr>
      <xdr:spPr>
        <a:xfrm>
          <a:off x="7648575" y="8086725"/>
          <a:ext cx="7658100" cy="60102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当面の管理のポイント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・ただちに溝切り、中干しを開始しましょう。また、茎数が少ないほ場は徐々に干しましょう。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・中干しが完了（足が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10cm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程度沈む）したら、間断かん水を行い、足が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程度沈む固さまで田面を固めましょう。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・幼穂形成期頃まで、間断かん水を行いましょう。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19050</xdr:colOff>
      <xdr:row>53</xdr:row>
      <xdr:rowOff>9525</xdr:rowOff>
    </xdr:from>
    <xdr:to>
      <xdr:col>13</xdr:col>
      <xdr:colOff>485775</xdr:colOff>
      <xdr:row>59</xdr:row>
      <xdr:rowOff>142875</xdr:rowOff>
    </xdr:to>
    <xdr:pic>
      <xdr:nvPicPr>
        <xdr:cNvPr id="2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82975"/>
          <a:ext cx="78390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72</xdr:row>
      <xdr:rowOff>161925</xdr:rowOff>
    </xdr:from>
    <xdr:to>
      <xdr:col>16</xdr:col>
      <xdr:colOff>142875</xdr:colOff>
      <xdr:row>89</xdr:row>
      <xdr:rowOff>95250</xdr:rowOff>
    </xdr:to>
    <xdr:graphicFrame>
      <xdr:nvGraphicFramePr>
        <xdr:cNvPr id="3" name="グラフ 2"/>
        <xdr:cNvGraphicFramePr/>
      </xdr:nvGraphicFramePr>
      <xdr:xfrm>
        <a:off x="5781675" y="22526625"/>
        <a:ext cx="33051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38</xdr:col>
      <xdr:colOff>114300</xdr:colOff>
      <xdr:row>69</xdr:row>
      <xdr:rowOff>152400</xdr:rowOff>
    </xdr:from>
    <xdr:to>
      <xdr:col>45</xdr:col>
      <xdr:colOff>142875</xdr:colOff>
      <xdr:row>77</xdr:row>
      <xdr:rowOff>28575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92800" y="21717000"/>
          <a:ext cx="40767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381000</xdr:colOff>
      <xdr:row>81</xdr:row>
      <xdr:rowOff>85725</xdr:rowOff>
    </xdr:from>
    <xdr:to>
      <xdr:col>24</xdr:col>
      <xdr:colOff>47625</xdr:colOff>
      <xdr:row>96</xdr:row>
      <xdr:rowOff>28575</xdr:rowOff>
    </xdr:to>
    <xdr:graphicFrame>
      <xdr:nvGraphicFramePr>
        <xdr:cNvPr id="5" name="グラフ 1"/>
        <xdr:cNvGraphicFramePr/>
      </xdr:nvGraphicFramePr>
      <xdr:xfrm>
        <a:off x="9848850" y="24679275"/>
        <a:ext cx="3305175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152400</xdr:colOff>
      <xdr:row>58</xdr:row>
      <xdr:rowOff>190500</xdr:rowOff>
    </xdr:from>
    <xdr:to>
      <xdr:col>9</xdr:col>
      <xdr:colOff>476250</xdr:colOff>
      <xdr:row>59</xdr:row>
      <xdr:rowOff>190500</xdr:rowOff>
    </xdr:to>
    <xdr:sp>
      <xdr:nvSpPr>
        <xdr:cNvPr id="6" name="正方形/長方形 16"/>
        <xdr:cNvSpPr>
          <a:spLocks/>
        </xdr:cNvSpPr>
      </xdr:nvSpPr>
      <xdr:spPr>
        <a:xfrm flipV="1">
          <a:off x="4895850" y="17840325"/>
          <a:ext cx="857250" cy="295275"/>
        </a:xfrm>
        <a:prstGeom prst="rect">
          <a:avLst/>
        </a:prstGeom>
        <a:noFill/>
        <a:ln w="57150" cmpd="sng">
          <a:solidFill>
            <a:srgbClr val="41719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180975</xdr:colOff>
      <xdr:row>46</xdr:row>
      <xdr:rowOff>190500</xdr:rowOff>
    </xdr:to>
    <xdr:sp>
      <xdr:nvSpPr>
        <xdr:cNvPr id="7" name="テキスト ボックス 18"/>
        <xdr:cNvSpPr txBox="1">
          <a:spLocks noChangeArrowheads="1"/>
        </xdr:cNvSpPr>
      </xdr:nvSpPr>
      <xdr:spPr>
        <a:xfrm>
          <a:off x="323850" y="8077200"/>
          <a:ext cx="7229475" cy="6019800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生育概況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（播種１ヵ月後）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コシヒカリ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84.7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㎡と平年より多く、目標本数を確保しています。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29.8cm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347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てんこもり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90.7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㎡と平年並みで、目標本数を確保しています。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25.4cm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㎡と平年より少なくなっています。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・葉色は、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と昨年並みとなっています。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山田錦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81.3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㎡と平年より多く、目標本数を確保しています。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29.6cm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6.2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・葉色は、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4.4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と平年並みとなっています。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29</xdr:col>
      <xdr:colOff>238125</xdr:colOff>
      <xdr:row>28</xdr:row>
      <xdr:rowOff>19050</xdr:rowOff>
    </xdr:from>
    <xdr:to>
      <xdr:col>47</xdr:col>
      <xdr:colOff>285750</xdr:colOff>
      <xdr:row>46</xdr:row>
      <xdr:rowOff>180975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15449550" y="8096250"/>
          <a:ext cx="8410575" cy="599122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その他連絡事項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・次回の調査日は下表の通りです。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調査野帳は調査後、翌日朝までに提出願います。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・耕種概要調査①を提出されていない方は提出下さいますようお願いします。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・葉齢は出穂期まで７～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日間隔で記入してください。</a:t>
          </a:r>
        </a:p>
      </xdr:txBody>
    </xdr:sp>
    <xdr:clientData/>
  </xdr:twoCellAnchor>
  <xdr:twoCellAnchor editAs="oneCell">
    <xdr:from>
      <xdr:col>20</xdr:col>
      <xdr:colOff>0</xdr:colOff>
      <xdr:row>62</xdr:row>
      <xdr:rowOff>0</xdr:rowOff>
    </xdr:from>
    <xdr:to>
      <xdr:col>26</xdr:col>
      <xdr:colOff>314325</xdr:colOff>
      <xdr:row>70</xdr:row>
      <xdr:rowOff>19050</xdr:rowOff>
    </xdr:to>
    <xdr:pic>
      <xdr:nvPicPr>
        <xdr:cNvPr id="9" name="図 11"/>
        <xdr:cNvPicPr preferRelativeResize="1">
          <a:picLocks noChangeAspect="1"/>
        </xdr:cNvPicPr>
      </xdr:nvPicPr>
      <xdr:blipFill>
        <a:blip r:embed="rId5"/>
        <a:srcRect l="6208" r="7884"/>
        <a:stretch>
          <a:fillRect/>
        </a:stretch>
      </xdr:blipFill>
      <xdr:spPr>
        <a:xfrm>
          <a:off x="11039475" y="19488150"/>
          <a:ext cx="34290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123825</xdr:colOff>
      <xdr:row>62</xdr:row>
      <xdr:rowOff>66675</xdr:rowOff>
    </xdr:from>
    <xdr:to>
      <xdr:col>26</xdr:col>
      <xdr:colOff>276225</xdr:colOff>
      <xdr:row>65</xdr:row>
      <xdr:rowOff>152400</xdr:rowOff>
    </xdr:to>
    <xdr:sp>
      <xdr:nvSpPr>
        <xdr:cNvPr id="10" name="四角形: 角を丸くする 14"/>
        <xdr:cNvSpPr>
          <a:spLocks/>
        </xdr:cNvSpPr>
      </xdr:nvSpPr>
      <xdr:spPr>
        <a:xfrm>
          <a:off x="11163300" y="19554825"/>
          <a:ext cx="3267075" cy="971550"/>
        </a:xfrm>
        <a:prstGeom prst="roundRect">
          <a:avLst/>
        </a:prstGeom>
        <a:noFill/>
        <a:ln w="76200" cmpd="sng">
          <a:solidFill>
            <a:srgbClr val="FFC000"/>
          </a:solidFill>
          <a:prstDash val="sysDash"/>
          <a:headEnd type="none"/>
          <a:tailEnd type="none"/>
        </a:ln>
      </xdr:spPr>
      <xdr:txBody>
        <a:bodyPr vertOverflow="clip" wrap="square" lIns="68580" tIns="34290" rIns="68580" bIns="3429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409575</xdr:colOff>
      <xdr:row>67</xdr:row>
      <xdr:rowOff>19050</xdr:rowOff>
    </xdr:from>
    <xdr:to>
      <xdr:col>35</xdr:col>
      <xdr:colOff>381000</xdr:colOff>
      <xdr:row>69</xdr:row>
      <xdr:rowOff>152400</xdr:rowOff>
    </xdr:to>
    <xdr:sp>
      <xdr:nvSpPr>
        <xdr:cNvPr id="11" name="吹き出し: 角を丸めた四角形 12"/>
        <xdr:cNvSpPr>
          <a:spLocks/>
        </xdr:cNvSpPr>
      </xdr:nvSpPr>
      <xdr:spPr>
        <a:xfrm>
          <a:off x="14563725" y="20983575"/>
          <a:ext cx="2600325" cy="733425"/>
        </a:xfrm>
        <a:prstGeom prst="wedgeRoundRectCallout">
          <a:avLst>
            <a:gd name="adj1" fmla="val -44060"/>
            <a:gd name="adj2" fmla="val -111250"/>
          </a:avLst>
        </a:prstGeom>
        <a:solidFill>
          <a:srgbClr val="2F559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68580" tIns="34290" rIns="68580" bIns="34290" anchor="ctr"/>
        <a:p>
          <a:pPr algn="ctr">
            <a:defRPr/>
          </a:pPr>
          <a:r>
            <a:rPr lang="en-US" cap="none" sz="1800" b="1" i="0" u="none" baseline="0">
              <a:solidFill>
                <a:srgbClr val="FFCC00"/>
              </a:solidFill>
            </a:rPr>
            <a:t>適正な土壌水分で</a:t>
          </a:r>
          <a:r>
            <a:rPr lang="en-US" cap="none" sz="1800" b="1" i="0" u="none" baseline="0">
              <a:solidFill>
                <a:srgbClr val="FFCC00"/>
              </a:solidFill>
            </a:rPr>
            <a:t>
</a:t>
          </a:r>
          <a:r>
            <a:rPr lang="en-US" cap="none" sz="1800" b="1" i="0" u="none" baseline="0">
              <a:solidFill>
                <a:srgbClr val="FFCC00"/>
              </a:solidFill>
            </a:rPr>
            <a:t>上根の伸長と活力維持を</a:t>
          </a:r>
        </a:p>
      </xdr:txBody>
    </xdr:sp>
    <xdr:clientData/>
  </xdr:twoCellAnchor>
  <xdr:twoCellAnchor editAs="oneCell">
    <xdr:from>
      <xdr:col>29</xdr:col>
      <xdr:colOff>342900</xdr:colOff>
      <xdr:row>33</xdr:row>
      <xdr:rowOff>19050</xdr:rowOff>
    </xdr:from>
    <xdr:to>
      <xdr:col>47</xdr:col>
      <xdr:colOff>152400</xdr:colOff>
      <xdr:row>40</xdr:row>
      <xdr:rowOff>19050</xdr:rowOff>
    </xdr:to>
    <xdr:pic>
      <xdr:nvPicPr>
        <xdr:cNvPr id="12" name="図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54325" y="9715500"/>
          <a:ext cx="81724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ahsv\JA-NANTO&#20849;&#26377;\01&#27700;&#31282;\02&#27700;&#31282;&#29983;&#32946;\R2&#25285;&#12356;&#25163;&#21332;&#35519;&#26619;\R2%20&#20013;&#29983;\&#9313;&#25285;&#12356;&#25163;&#21332;&#31227;&#26893;_&#20013;&#29983;_0713&#36865;&#201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 (2)"/>
      <sheetName val="施肥量など"/>
      <sheetName val="目標・日程"/>
    </sheetNames>
    <sheetDataSet>
      <sheetData sheetId="0">
        <row r="98">
          <cell r="Q9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G158"/>
  <sheetViews>
    <sheetView tabSelected="1" view="pageBreakPreview" zoomScale="55" zoomScaleSheetLayoutView="55" zoomScalePageLayoutView="0" workbookViewId="0" topLeftCell="A10">
      <selection activeCell="X37" sqref="X37"/>
    </sheetView>
  </sheetViews>
  <sheetFormatPr defaultColWidth="9.140625" defaultRowHeight="15" outlineLevelCol="1"/>
  <cols>
    <col min="1" max="1" width="1.28515625" style="0" customWidth="1"/>
    <col min="2" max="2" width="3.7109375" style="1" customWidth="1"/>
    <col min="3" max="3" width="5.00390625" style="1" customWidth="1"/>
    <col min="4" max="4" width="20.28125" style="1" customWidth="1"/>
    <col min="5" max="5" width="8.421875" style="1" customWidth="1"/>
    <col min="6" max="10" width="8.00390625" style="1" customWidth="1"/>
    <col min="11" max="12" width="7.8515625" style="1" customWidth="1"/>
    <col min="13" max="13" width="7.8515625" style="1" customWidth="1" collapsed="1"/>
    <col min="14" max="20" width="7.8515625" style="1" customWidth="1"/>
    <col min="21" max="21" width="7.8515625" style="1" customWidth="1" collapsed="1"/>
    <col min="22" max="23" width="7.8515625" style="1" customWidth="1"/>
    <col min="24" max="24" width="8.421875" style="1" customWidth="1"/>
    <col min="25" max="27" width="7.8515625" style="1" customWidth="1"/>
    <col min="28" max="28" width="8.7109375" style="1" customWidth="1"/>
    <col min="29" max="29" width="7.8515625" style="1" customWidth="1" collapsed="1"/>
    <col min="30" max="30" width="7.8515625" style="1" hidden="1" customWidth="1"/>
    <col min="31" max="33" width="7.8515625" style="1" customWidth="1"/>
    <col min="34" max="34" width="8.7109375" style="1" customWidth="1"/>
    <col min="35" max="35" width="8.7109375" style="1" hidden="1" customWidth="1"/>
    <col min="36" max="36" width="7.8515625" style="1" customWidth="1"/>
    <col min="37" max="39" width="10.00390625" style="241" customWidth="1"/>
    <col min="40" max="40" width="9.00390625" style="1" customWidth="1" collapsed="1"/>
    <col min="41" max="41" width="8.7109375" style="1" customWidth="1" collapsed="1"/>
    <col min="42" max="46" width="7.8515625" style="1" customWidth="1"/>
    <col min="47" max="47" width="8.7109375" style="1" customWidth="1"/>
    <col min="48" max="56" width="10.28125" style="1" customWidth="1"/>
    <col min="57" max="60" width="6.8515625" style="1" customWidth="1"/>
    <col min="61" max="65" width="10.140625" style="1" customWidth="1"/>
    <col min="66" max="67" width="10.28125" style="1" customWidth="1"/>
    <col min="68" max="68" width="10.140625" style="5" customWidth="1"/>
    <col min="69" max="70" width="10.140625" style="5" customWidth="1" collapsed="1"/>
    <col min="71" max="72" width="10.140625" style="5" customWidth="1"/>
    <col min="73" max="73" width="10.140625" style="5" customWidth="1" collapsed="1"/>
    <col min="74" max="74" width="10.140625" style="5" customWidth="1"/>
    <col min="75" max="75" width="10.28125" style="5" customWidth="1"/>
    <col min="76" max="79" width="10.140625" style="5" customWidth="1"/>
    <col min="80" max="84" width="10.140625" style="1" customWidth="1" outlineLevel="1"/>
  </cols>
  <sheetData>
    <row r="1" ht="15" thickBot="1"/>
    <row r="2" spans="3:72" ht="15.75">
      <c r="C2" s="3" t="s">
        <v>49</v>
      </c>
      <c r="N2" s="308"/>
      <c r="AV2" s="153"/>
      <c r="AW2" s="153"/>
      <c r="AX2" s="153"/>
      <c r="AY2" s="153"/>
      <c r="AZ2" s="153"/>
      <c r="BA2" s="153"/>
      <c r="BB2" s="153"/>
      <c r="BC2" s="153"/>
      <c r="BD2" s="153"/>
      <c r="BE2" s="157"/>
      <c r="BF2" s="577"/>
      <c r="BG2" s="577"/>
      <c r="BH2" s="578"/>
      <c r="BI2" s="580"/>
      <c r="BJ2" s="22"/>
      <c r="BK2" s="22"/>
      <c r="BL2" s="22"/>
      <c r="BM2" s="22"/>
      <c r="BN2" s="154"/>
      <c r="BO2" s="155"/>
      <c r="BP2" s="788" t="s">
        <v>40</v>
      </c>
      <c r="BQ2" s="788"/>
      <c r="BR2" s="788"/>
      <c r="BS2" s="788"/>
      <c r="BT2" s="789"/>
    </row>
    <row r="3" spans="3:85" ht="24.75" customHeight="1">
      <c r="C3" s="186" t="s">
        <v>105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503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21"/>
      <c r="AK3" s="21"/>
      <c r="AM3" s="242"/>
      <c r="AN3" s="242"/>
      <c r="AO3" s="4"/>
      <c r="AP3" s="4"/>
      <c r="AQ3" s="4"/>
      <c r="AR3" s="4"/>
      <c r="AS3" s="4"/>
      <c r="AT3" s="4"/>
      <c r="AW3" s="153"/>
      <c r="AX3" s="153"/>
      <c r="AY3" s="153"/>
      <c r="AZ3" s="153"/>
      <c r="BA3" s="153"/>
      <c r="BB3" s="153"/>
      <c r="BC3" s="153"/>
      <c r="BD3" s="153"/>
      <c r="BE3" s="153"/>
      <c r="BF3" s="157"/>
      <c r="BG3" s="577"/>
      <c r="BH3" s="577"/>
      <c r="BI3" s="578"/>
      <c r="BJ3" s="580"/>
      <c r="BK3" s="22"/>
      <c r="BL3" s="22"/>
      <c r="BM3" s="22"/>
      <c r="BN3" s="22"/>
      <c r="BO3" s="154"/>
      <c r="BP3" s="155"/>
      <c r="BQ3" s="147" t="s">
        <v>41</v>
      </c>
      <c r="BR3" s="148" t="s">
        <v>42</v>
      </c>
      <c r="BS3" s="148" t="s">
        <v>43</v>
      </c>
      <c r="BT3" s="148" t="s">
        <v>44</v>
      </c>
      <c r="BU3" s="149" t="s">
        <v>45</v>
      </c>
      <c r="CB3" s="5"/>
      <c r="CG3" s="1"/>
    </row>
    <row r="4" spans="3:72" ht="24" thickBot="1">
      <c r="C4" s="21"/>
      <c r="F4" s="540" t="s">
        <v>92</v>
      </c>
      <c r="G4" s="2"/>
      <c r="H4" s="3" t="s">
        <v>82</v>
      </c>
      <c r="P4" s="1" t="s">
        <v>83</v>
      </c>
      <c r="AC4" s="4"/>
      <c r="AD4" s="4"/>
      <c r="AE4" s="4"/>
      <c r="AF4" s="4"/>
      <c r="AG4" s="4"/>
      <c r="AK4" s="242" t="s">
        <v>59</v>
      </c>
      <c r="AL4" s="242"/>
      <c r="AM4" s="242"/>
      <c r="AN4" s="4"/>
      <c r="AO4" s="4"/>
      <c r="AP4" s="4"/>
      <c r="AQ4" s="4"/>
      <c r="AR4" s="4"/>
      <c r="AS4" s="4"/>
      <c r="AV4" s="156"/>
      <c r="AW4" s="156"/>
      <c r="AX4" s="156"/>
      <c r="AY4" s="156"/>
      <c r="AZ4" s="156"/>
      <c r="BA4" s="156"/>
      <c r="BB4" s="156"/>
      <c r="BC4" s="156"/>
      <c r="BD4" s="156"/>
      <c r="BE4" s="579"/>
      <c r="BF4" s="577"/>
      <c r="BG4" s="577"/>
      <c r="BH4" s="578"/>
      <c r="BI4" s="580"/>
      <c r="BJ4" s="157"/>
      <c r="BK4" s="157"/>
      <c r="BL4" s="157"/>
      <c r="BM4" s="157"/>
      <c r="BN4" s="158"/>
      <c r="BO4" s="155"/>
      <c r="BP4" s="150">
        <v>43242</v>
      </c>
      <c r="BQ4" s="151">
        <v>43254</v>
      </c>
      <c r="BR4" s="151">
        <v>43282</v>
      </c>
      <c r="BS4" s="151">
        <v>43289</v>
      </c>
      <c r="BT4" s="152">
        <v>43307</v>
      </c>
    </row>
    <row r="5" spans="3:84" ht="22.5" customHeight="1" thickTop="1">
      <c r="C5" s="751" t="s">
        <v>32</v>
      </c>
      <c r="D5" s="771" t="s">
        <v>0</v>
      </c>
      <c r="E5" s="762" t="s">
        <v>16</v>
      </c>
      <c r="F5" s="542" t="s">
        <v>94</v>
      </c>
      <c r="G5" s="768" t="s">
        <v>30</v>
      </c>
      <c r="H5" s="48" t="s">
        <v>75</v>
      </c>
      <c r="I5" s="753" t="s">
        <v>17</v>
      </c>
      <c r="J5" s="49" t="s">
        <v>29</v>
      </c>
      <c r="K5" s="750" t="s">
        <v>37</v>
      </c>
      <c r="L5" s="750"/>
      <c r="M5" s="750"/>
      <c r="N5" s="750"/>
      <c r="O5" s="750"/>
      <c r="P5" s="50" t="s">
        <v>33</v>
      </c>
      <c r="Q5" s="50"/>
      <c r="R5" s="50"/>
      <c r="S5" s="50"/>
      <c r="T5" s="51"/>
      <c r="U5" s="749" t="s">
        <v>1</v>
      </c>
      <c r="V5" s="750"/>
      <c r="W5" s="750"/>
      <c r="X5" s="750"/>
      <c r="Y5" s="750"/>
      <c r="Z5" s="749" t="s">
        <v>78</v>
      </c>
      <c r="AA5" s="750"/>
      <c r="AB5" s="750"/>
      <c r="AC5" s="752"/>
      <c r="AD5" s="749" t="s">
        <v>35</v>
      </c>
      <c r="AE5" s="750"/>
      <c r="AF5" s="750"/>
      <c r="AG5" s="750"/>
      <c r="AH5" s="752"/>
      <c r="AI5" s="820" t="s">
        <v>39</v>
      </c>
      <c r="AJ5" s="821"/>
      <c r="AK5" s="797" t="s">
        <v>36</v>
      </c>
      <c r="AL5" s="758" t="s">
        <v>2</v>
      </c>
      <c r="AM5" s="802" t="s">
        <v>3</v>
      </c>
      <c r="AN5" s="790" t="s">
        <v>4</v>
      </c>
      <c r="AO5" s="794" t="s">
        <v>5</v>
      </c>
      <c r="AP5" s="815" t="s">
        <v>6</v>
      </c>
      <c r="AQ5" s="816"/>
      <c r="AR5" s="816"/>
      <c r="AS5" s="816"/>
      <c r="AT5" s="816"/>
      <c r="AU5" s="817"/>
      <c r="AV5"/>
      <c r="AW5"/>
      <c r="AX5" s="793" t="s">
        <v>40</v>
      </c>
      <c r="AY5" s="788"/>
      <c r="AZ5" s="788"/>
      <c r="BA5" s="788"/>
      <c r="BB5" s="789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</row>
    <row r="6" spans="3:84" ht="22.5" customHeight="1">
      <c r="C6" s="770"/>
      <c r="D6" s="772"/>
      <c r="E6" s="763"/>
      <c r="F6" s="543" t="s">
        <v>95</v>
      </c>
      <c r="G6" s="769"/>
      <c r="H6" s="52" t="s">
        <v>27</v>
      </c>
      <c r="I6" s="754"/>
      <c r="J6" s="53" t="s">
        <v>28</v>
      </c>
      <c r="K6" s="54" t="s">
        <v>65</v>
      </c>
      <c r="L6" s="54" t="s">
        <v>23</v>
      </c>
      <c r="M6" s="54" t="s">
        <v>24</v>
      </c>
      <c r="N6" s="59" t="s">
        <v>25</v>
      </c>
      <c r="O6" s="59" t="s">
        <v>63</v>
      </c>
      <c r="P6" s="747" t="s">
        <v>22</v>
      </c>
      <c r="Q6" s="54" t="s">
        <v>65</v>
      </c>
      <c r="R6" s="54" t="s">
        <v>23</v>
      </c>
      <c r="S6" s="54" t="s">
        <v>24</v>
      </c>
      <c r="T6" s="284" t="s">
        <v>26</v>
      </c>
      <c r="U6" s="747" t="s">
        <v>22</v>
      </c>
      <c r="V6" s="54" t="s">
        <v>65</v>
      </c>
      <c r="W6" s="54" t="s">
        <v>23</v>
      </c>
      <c r="X6" s="54" t="s">
        <v>24</v>
      </c>
      <c r="Y6" s="285" t="s">
        <v>26</v>
      </c>
      <c r="Z6" s="58" t="s">
        <v>65</v>
      </c>
      <c r="AA6" s="54" t="s">
        <v>23</v>
      </c>
      <c r="AB6" s="54" t="s">
        <v>24</v>
      </c>
      <c r="AC6" s="56" t="s">
        <v>25</v>
      </c>
      <c r="AD6" s="58" t="s">
        <v>65</v>
      </c>
      <c r="AE6" s="54" t="s">
        <v>23</v>
      </c>
      <c r="AF6" s="54" t="s">
        <v>24</v>
      </c>
      <c r="AG6" s="55" t="s">
        <v>60</v>
      </c>
      <c r="AH6" s="56" t="s">
        <v>25</v>
      </c>
      <c r="AI6" s="548"/>
      <c r="AJ6" s="195"/>
      <c r="AK6" s="798"/>
      <c r="AL6" s="759"/>
      <c r="AM6" s="803"/>
      <c r="AN6" s="791"/>
      <c r="AO6" s="795"/>
      <c r="AP6" s="818"/>
      <c r="AQ6" s="766"/>
      <c r="AR6" s="766"/>
      <c r="AS6" s="766"/>
      <c r="AT6" s="766"/>
      <c r="AU6" s="819"/>
      <c r="AV6" t="s">
        <v>48</v>
      </c>
      <c r="AW6" t="s">
        <v>64</v>
      </c>
      <c r="AX6" s="147" t="s">
        <v>41</v>
      </c>
      <c r="AY6" s="148" t="s">
        <v>42</v>
      </c>
      <c r="AZ6" s="148" t="s">
        <v>43</v>
      </c>
      <c r="BA6" s="148" t="s">
        <v>44</v>
      </c>
      <c r="BB6" s="149" t="s">
        <v>45</v>
      </c>
      <c r="BC6" t="s">
        <v>62</v>
      </c>
      <c r="BD6"/>
      <c r="BE6" s="43"/>
      <c r="BF6" s="43"/>
      <c r="BG6" s="43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spans="3:84" ht="22.5" customHeight="1" thickBot="1">
      <c r="C7" s="787"/>
      <c r="D7" s="773"/>
      <c r="E7" s="764"/>
      <c r="F7" s="544" t="s">
        <v>96</v>
      </c>
      <c r="G7" s="60" t="s">
        <v>18</v>
      </c>
      <c r="H7" s="61" t="s">
        <v>19</v>
      </c>
      <c r="I7" s="61" t="s">
        <v>20</v>
      </c>
      <c r="J7" s="62" t="s">
        <v>21</v>
      </c>
      <c r="K7" s="63">
        <v>44707</v>
      </c>
      <c r="L7" s="63">
        <v>44716</v>
      </c>
      <c r="M7" s="63">
        <v>44759</v>
      </c>
      <c r="N7" s="69">
        <v>44784</v>
      </c>
      <c r="O7" s="66" t="s">
        <v>7</v>
      </c>
      <c r="P7" s="748"/>
      <c r="Q7" s="63">
        <f>$K7</f>
        <v>44707</v>
      </c>
      <c r="R7" s="63">
        <f>$L7</f>
        <v>44716</v>
      </c>
      <c r="S7" s="63">
        <f>$M7</f>
        <v>44759</v>
      </c>
      <c r="T7" s="215" t="s">
        <v>8</v>
      </c>
      <c r="U7" s="748"/>
      <c r="V7" s="63">
        <f>$K7</f>
        <v>44707</v>
      </c>
      <c r="W7" s="63">
        <f>$L7</f>
        <v>44716</v>
      </c>
      <c r="X7" s="63">
        <f>$M7</f>
        <v>44759</v>
      </c>
      <c r="Y7" s="215" t="s">
        <v>8</v>
      </c>
      <c r="Z7" s="68">
        <f>$K7</f>
        <v>44707</v>
      </c>
      <c r="AA7" s="63">
        <f>$L7</f>
        <v>44716</v>
      </c>
      <c r="AB7" s="63">
        <f>$M7</f>
        <v>44759</v>
      </c>
      <c r="AC7" s="65">
        <f>$N7</f>
        <v>44784</v>
      </c>
      <c r="AD7" s="68">
        <f>$K7</f>
        <v>44707</v>
      </c>
      <c r="AE7" s="63">
        <f>$L7</f>
        <v>44716</v>
      </c>
      <c r="AF7" s="63">
        <f>$M7</f>
        <v>44759</v>
      </c>
      <c r="AG7" s="64">
        <v>44772</v>
      </c>
      <c r="AH7" s="65">
        <f>$N7</f>
        <v>44784</v>
      </c>
      <c r="AI7" s="549">
        <v>44753</v>
      </c>
      <c r="AJ7" s="196">
        <f>$AF7</f>
        <v>44759</v>
      </c>
      <c r="AK7" s="799"/>
      <c r="AL7" s="760"/>
      <c r="AM7" s="804"/>
      <c r="AN7" s="792"/>
      <c r="AO7" s="796"/>
      <c r="AP7" s="377" t="s">
        <v>9</v>
      </c>
      <c r="AQ7" s="377" t="s">
        <v>10</v>
      </c>
      <c r="AR7" s="377" t="s">
        <v>11</v>
      </c>
      <c r="AS7" s="378" t="s">
        <v>12</v>
      </c>
      <c r="AT7" s="383" t="s">
        <v>13</v>
      </c>
      <c r="AU7" s="379" t="s">
        <v>77</v>
      </c>
      <c r="AV7"/>
      <c r="AW7"/>
      <c r="AX7" s="150">
        <v>43242</v>
      </c>
      <c r="AY7" s="151">
        <v>43261</v>
      </c>
      <c r="AZ7" s="151"/>
      <c r="BA7" s="151"/>
      <c r="BB7" s="152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</row>
    <row r="8" spans="2:84" ht="22.5" customHeight="1" thickTop="1">
      <c r="B8" s="7"/>
      <c r="C8" s="785" t="s">
        <v>73</v>
      </c>
      <c r="D8" s="70" t="s">
        <v>66</v>
      </c>
      <c r="E8" s="70">
        <v>45047</v>
      </c>
      <c r="F8" s="72">
        <v>5.25</v>
      </c>
      <c r="G8" s="72">
        <v>3.5</v>
      </c>
      <c r="H8" s="72">
        <v>86</v>
      </c>
      <c r="I8" s="72">
        <f>H8/G8*27.5/10</f>
        <v>67.57142857142858</v>
      </c>
      <c r="J8" s="75">
        <v>0</v>
      </c>
      <c r="K8" s="73">
        <v>17.3</v>
      </c>
      <c r="L8" s="73">
        <v>19.8</v>
      </c>
      <c r="M8" s="73"/>
      <c r="N8" s="74"/>
      <c r="O8" s="73"/>
      <c r="P8" s="77">
        <v>28</v>
      </c>
      <c r="Q8" s="288">
        <v>35</v>
      </c>
      <c r="R8" s="288">
        <v>99</v>
      </c>
      <c r="S8" s="288"/>
      <c r="T8" s="278"/>
      <c r="U8" s="77">
        <f aca="true" t="shared" si="0" ref="U8:Y9">P8/0.3</f>
        <v>93.33333333333334</v>
      </c>
      <c r="V8" s="82">
        <f t="shared" si="0"/>
        <v>116.66666666666667</v>
      </c>
      <c r="W8" s="82">
        <f t="shared" si="0"/>
        <v>330</v>
      </c>
      <c r="X8" s="82">
        <f t="shared" si="0"/>
        <v>0</v>
      </c>
      <c r="Y8" s="271">
        <f t="shared" si="0"/>
        <v>0</v>
      </c>
      <c r="Z8" s="80">
        <v>4.76</v>
      </c>
      <c r="AA8" s="76">
        <v>5.7</v>
      </c>
      <c r="AB8" s="73"/>
      <c r="AC8" s="75"/>
      <c r="AD8" s="80"/>
      <c r="AE8" s="76">
        <v>4.5</v>
      </c>
      <c r="AF8" s="73"/>
      <c r="AG8" s="73"/>
      <c r="AH8" s="537"/>
      <c r="AI8" s="550"/>
      <c r="AJ8" s="78"/>
      <c r="AK8" s="81"/>
      <c r="AL8" s="8"/>
      <c r="AM8" s="8"/>
      <c r="AN8" s="300">
        <f>AL8-AK8</f>
        <v>0</v>
      </c>
      <c r="AO8" s="587">
        <f>AM8-AL8</f>
        <v>0</v>
      </c>
      <c r="AP8" s="385"/>
      <c r="AQ8" s="385"/>
      <c r="AR8" s="385"/>
      <c r="AS8" s="385"/>
      <c r="AT8" s="386"/>
      <c r="AU8" s="406">
        <f>(AQ8*25+AR8*50+AS8*75+AT8*100)/100</f>
        <v>0</v>
      </c>
      <c r="AV8" s="31"/>
      <c r="AW8" s="31"/>
      <c r="AX8" s="249"/>
      <c r="AY8" s="248"/>
      <c r="AZ8" s="248"/>
      <c r="BA8" s="248"/>
      <c r="BB8" s="248"/>
      <c r="BC8" s="40"/>
      <c r="BD8" s="31"/>
      <c r="BE8" s="40"/>
      <c r="BF8" s="41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2:84" ht="22.5" customHeight="1" thickBot="1">
      <c r="B9" s="7"/>
      <c r="C9" s="785"/>
      <c r="D9" s="315" t="s">
        <v>67</v>
      </c>
      <c r="E9" s="70">
        <v>45045</v>
      </c>
      <c r="F9" s="71"/>
      <c r="G9" s="83"/>
      <c r="H9" s="83">
        <v>59.333333333333336</v>
      </c>
      <c r="I9" s="72" t="e">
        <f>H9/G9*27.5/10</f>
        <v>#DIV/0!</v>
      </c>
      <c r="J9" s="75">
        <v>0</v>
      </c>
      <c r="K9" s="73">
        <v>14.7</v>
      </c>
      <c r="L9" s="73">
        <v>25.1</v>
      </c>
      <c r="M9" s="73"/>
      <c r="N9" s="74"/>
      <c r="O9" s="73"/>
      <c r="P9" s="77">
        <v>17</v>
      </c>
      <c r="Q9" s="288">
        <v>17</v>
      </c>
      <c r="R9" s="288">
        <v>37</v>
      </c>
      <c r="S9" s="288"/>
      <c r="T9" s="278"/>
      <c r="U9" s="77">
        <f t="shared" si="0"/>
        <v>56.66666666666667</v>
      </c>
      <c r="V9" s="82">
        <f t="shared" si="0"/>
        <v>56.66666666666667</v>
      </c>
      <c r="W9" s="82">
        <f t="shared" si="0"/>
        <v>123.33333333333334</v>
      </c>
      <c r="X9" s="82">
        <f t="shared" si="0"/>
        <v>0</v>
      </c>
      <c r="Y9" s="271">
        <f t="shared" si="0"/>
        <v>0</v>
      </c>
      <c r="Z9" s="80">
        <v>3.96</v>
      </c>
      <c r="AA9" s="76">
        <v>6.3</v>
      </c>
      <c r="AB9" s="73"/>
      <c r="AC9" s="75"/>
      <c r="AD9" s="80"/>
      <c r="AE9" s="76">
        <v>4.1</v>
      </c>
      <c r="AF9" s="73"/>
      <c r="AG9" s="73"/>
      <c r="AH9" s="537"/>
      <c r="AI9" s="550"/>
      <c r="AJ9" s="78"/>
      <c r="AK9" s="265"/>
      <c r="AL9" s="9"/>
      <c r="AM9" s="9"/>
      <c r="AN9" s="300">
        <f>AL9-AK9</f>
        <v>0</v>
      </c>
      <c r="AO9" s="587">
        <f>AM9-AL9</f>
        <v>0</v>
      </c>
      <c r="AP9" s="387"/>
      <c r="AQ9" s="387"/>
      <c r="AR9" s="387"/>
      <c r="AS9" s="387"/>
      <c r="AT9" s="388"/>
      <c r="AU9" s="407">
        <f>(AQ9*25+AR9*50+AS9*75+AT9*100)/100</f>
        <v>0</v>
      </c>
      <c r="AV9" s="31"/>
      <c r="AW9" s="31"/>
      <c r="AX9" s="249"/>
      <c r="AY9" s="248"/>
      <c r="AZ9" s="248"/>
      <c r="BA9" s="248"/>
      <c r="BB9" s="248"/>
      <c r="BC9" s="31">
        <v>31.6</v>
      </c>
      <c r="BD9" s="31"/>
      <c r="BE9" s="40"/>
      <c r="BF9" s="41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2:84" ht="22.5" customHeight="1" thickBot="1">
      <c r="B10" s="7"/>
      <c r="C10" s="785"/>
      <c r="D10" s="212" t="s">
        <v>101</v>
      </c>
      <c r="E10" s="123">
        <f aca="true" t="shared" si="1" ref="E10:AT10">AVERAGE(E8:E9)</f>
        <v>45046</v>
      </c>
      <c r="F10" s="124">
        <f t="shared" si="1"/>
        <v>5.25</v>
      </c>
      <c r="G10" s="125">
        <f t="shared" si="1"/>
        <v>3.5</v>
      </c>
      <c r="H10" s="125">
        <f t="shared" si="1"/>
        <v>72.66666666666667</v>
      </c>
      <c r="I10" s="125" t="e">
        <f t="shared" si="1"/>
        <v>#DIV/0!</v>
      </c>
      <c r="J10" s="126">
        <f t="shared" si="1"/>
        <v>0</v>
      </c>
      <c r="K10" s="127">
        <f t="shared" si="1"/>
        <v>16</v>
      </c>
      <c r="L10" s="127">
        <f t="shared" si="1"/>
        <v>22.450000000000003</v>
      </c>
      <c r="M10" s="127" t="e">
        <f t="shared" si="1"/>
        <v>#DIV/0!</v>
      </c>
      <c r="N10" s="128" t="e">
        <f t="shared" si="1"/>
        <v>#DIV/0!</v>
      </c>
      <c r="O10" s="127" t="e">
        <f t="shared" si="1"/>
        <v>#DIV/0!</v>
      </c>
      <c r="P10" s="131">
        <f t="shared" si="1"/>
        <v>22.5</v>
      </c>
      <c r="Q10" s="132">
        <f t="shared" si="1"/>
        <v>26</v>
      </c>
      <c r="R10" s="132">
        <f t="shared" si="1"/>
        <v>68</v>
      </c>
      <c r="S10" s="127" t="e">
        <f t="shared" si="1"/>
        <v>#DIV/0!</v>
      </c>
      <c r="T10" s="126" t="e">
        <f t="shared" si="1"/>
        <v>#DIV/0!</v>
      </c>
      <c r="U10" s="131">
        <f t="shared" si="1"/>
        <v>75</v>
      </c>
      <c r="V10" s="134">
        <f t="shared" si="1"/>
        <v>86.66666666666667</v>
      </c>
      <c r="W10" s="134">
        <f t="shared" si="1"/>
        <v>226.66666666666669</v>
      </c>
      <c r="X10" s="134">
        <f t="shared" si="1"/>
        <v>0</v>
      </c>
      <c r="Y10" s="290">
        <f t="shared" si="1"/>
        <v>0</v>
      </c>
      <c r="Z10" s="135">
        <f t="shared" si="1"/>
        <v>4.359999999999999</v>
      </c>
      <c r="AA10" s="127">
        <f t="shared" si="1"/>
        <v>6</v>
      </c>
      <c r="AB10" s="127" t="e">
        <f t="shared" si="1"/>
        <v>#DIV/0!</v>
      </c>
      <c r="AC10" s="126" t="e">
        <f t="shared" si="1"/>
        <v>#DIV/0!</v>
      </c>
      <c r="AD10" s="135" t="e">
        <f t="shared" si="1"/>
        <v>#DIV/0!</v>
      </c>
      <c r="AE10" s="127">
        <f t="shared" si="1"/>
        <v>4.3</v>
      </c>
      <c r="AF10" s="127" t="e">
        <f>AVERAGE(AF8:AF9)</f>
        <v>#DIV/0!</v>
      </c>
      <c r="AG10" s="129" t="e">
        <f t="shared" si="1"/>
        <v>#DIV/0!</v>
      </c>
      <c r="AH10" s="130" t="e">
        <f t="shared" si="1"/>
        <v>#DIV/0!</v>
      </c>
      <c r="AI10" s="333"/>
      <c r="AJ10" s="133" t="e">
        <f t="shared" si="1"/>
        <v>#DIV/0!</v>
      </c>
      <c r="AK10" s="136" t="e">
        <f>AVERAGE(AK8:AK9)</f>
        <v>#DIV/0!</v>
      </c>
      <c r="AL10" s="202" t="e">
        <f t="shared" si="1"/>
        <v>#DIV/0!</v>
      </c>
      <c r="AM10" s="202" t="e">
        <f t="shared" si="1"/>
        <v>#DIV/0!</v>
      </c>
      <c r="AN10" s="301">
        <f t="shared" si="1"/>
        <v>0</v>
      </c>
      <c r="AO10" s="585">
        <f t="shared" si="1"/>
        <v>0</v>
      </c>
      <c r="AP10" s="389" t="e">
        <f t="shared" si="1"/>
        <v>#DIV/0!</v>
      </c>
      <c r="AQ10" s="389" t="e">
        <f t="shared" si="1"/>
        <v>#DIV/0!</v>
      </c>
      <c r="AR10" s="389" t="e">
        <f t="shared" si="1"/>
        <v>#DIV/0!</v>
      </c>
      <c r="AS10" s="389" t="e">
        <f t="shared" si="1"/>
        <v>#DIV/0!</v>
      </c>
      <c r="AT10" s="390" t="e">
        <f t="shared" si="1"/>
        <v>#DIV/0!</v>
      </c>
      <c r="AU10" s="417" t="e">
        <f>AQ10*0.25+AR10*0.5+AS10*0.75+AT10</f>
        <v>#DIV/0!</v>
      </c>
      <c r="AV10"/>
      <c r="AW10"/>
      <c r="AX10" s="250" t="e">
        <f>AVERAGE(AX8:AX9)</f>
        <v>#DIV/0!</v>
      </c>
      <c r="AY10" s="250" t="e">
        <f>AVERAGE(AY8:AY9)</f>
        <v>#DIV/0!</v>
      </c>
      <c r="AZ10" s="250" t="e">
        <f>AVERAGE(AZ8:AZ9)</f>
        <v>#DIV/0!</v>
      </c>
      <c r="BA10" s="250" t="e">
        <f>AVERAGE(BA8:BA9)</f>
        <v>#DIV/0!</v>
      </c>
      <c r="BB10" s="250" t="e">
        <f>AVERAGE(BB8:BB9)</f>
        <v>#DIV/0!</v>
      </c>
      <c r="BC10" s="31"/>
      <c r="BD10"/>
      <c r="BE10" s="40"/>
      <c r="BF10" s="41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2:84" ht="22.5" customHeight="1" thickBot="1">
      <c r="B11" s="7"/>
      <c r="C11" s="785"/>
      <c r="D11" s="200" t="s">
        <v>102</v>
      </c>
      <c r="E11" s="84">
        <v>44683</v>
      </c>
      <c r="F11" s="175">
        <v>6.3</v>
      </c>
      <c r="G11" s="85">
        <v>3.6</v>
      </c>
      <c r="H11" s="85">
        <v>75.75</v>
      </c>
      <c r="I11" s="85">
        <v>63.25</v>
      </c>
      <c r="J11" s="86">
        <v>3.2</v>
      </c>
      <c r="K11" s="87">
        <v>14.475000000000001</v>
      </c>
      <c r="L11" s="87">
        <v>20.05</v>
      </c>
      <c r="M11" s="87">
        <v>79.9</v>
      </c>
      <c r="N11" s="176">
        <v>111.5</v>
      </c>
      <c r="O11" s="87">
        <v>90.8</v>
      </c>
      <c r="P11" s="88">
        <v>23</v>
      </c>
      <c r="Q11" s="179">
        <v>23.5</v>
      </c>
      <c r="R11" s="179">
        <v>53.5</v>
      </c>
      <c r="S11" s="179">
        <v>154.5</v>
      </c>
      <c r="T11" s="281">
        <v>124</v>
      </c>
      <c r="U11" s="88">
        <v>76.66666666666667</v>
      </c>
      <c r="V11" s="180">
        <v>78.33333333333334</v>
      </c>
      <c r="W11" s="180">
        <v>178.33333333333334</v>
      </c>
      <c r="X11" s="180">
        <v>515</v>
      </c>
      <c r="Y11" s="281">
        <v>413.33333333333337</v>
      </c>
      <c r="Z11" s="181">
        <v>3.25</v>
      </c>
      <c r="AA11" s="177">
        <v>5.75</v>
      </c>
      <c r="AB11" s="87">
        <v>12.3</v>
      </c>
      <c r="AC11" s="86">
        <v>13.5</v>
      </c>
      <c r="AD11" s="181" t="e">
        <v>#DIV/0!</v>
      </c>
      <c r="AE11" s="177">
        <v>4</v>
      </c>
      <c r="AF11" s="87">
        <v>4.1</v>
      </c>
      <c r="AG11" s="177">
        <v>4.15</v>
      </c>
      <c r="AH11" s="178">
        <v>4.199999999999999</v>
      </c>
      <c r="AI11" s="457"/>
      <c r="AJ11" s="214">
        <v>2.9000000000000004</v>
      </c>
      <c r="AK11" s="182">
        <v>44761</v>
      </c>
      <c r="AL11" s="183">
        <v>44783.5</v>
      </c>
      <c r="AM11" s="183">
        <v>44821.5</v>
      </c>
      <c r="AN11" s="507">
        <v>22.5</v>
      </c>
      <c r="AO11" s="588">
        <v>38</v>
      </c>
      <c r="AP11" s="392">
        <v>0</v>
      </c>
      <c r="AQ11" s="392">
        <v>75</v>
      </c>
      <c r="AR11" s="392">
        <v>25</v>
      </c>
      <c r="AS11" s="392">
        <v>0</v>
      </c>
      <c r="AT11" s="393">
        <v>0</v>
      </c>
      <c r="AU11" s="391">
        <v>31.25</v>
      </c>
      <c r="AV11"/>
      <c r="AW11"/>
      <c r="AX11" s="251" t="s">
        <v>51</v>
      </c>
      <c r="AY11" s="248"/>
      <c r="AZ11" s="248"/>
      <c r="BA11" s="248"/>
      <c r="BB11" s="248"/>
      <c r="BC11"/>
      <c r="BD11"/>
      <c r="BE11" s="40"/>
      <c r="BF11" s="4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2:84" ht="22.5" customHeight="1" thickBot="1">
      <c r="B12" s="7"/>
      <c r="C12" s="786"/>
      <c r="D12" s="103" t="s">
        <v>103</v>
      </c>
      <c r="E12" s="521">
        <v>122.9</v>
      </c>
      <c r="F12" s="99"/>
      <c r="G12" s="100">
        <v>3.5424999999999995</v>
      </c>
      <c r="H12" s="100">
        <v>68.22749999999999</v>
      </c>
      <c r="I12" s="100">
        <v>54.076027221318064</v>
      </c>
      <c r="J12" s="101">
        <v>1.4</v>
      </c>
      <c r="K12" s="87">
        <v>13.652447552447555</v>
      </c>
      <c r="L12" s="87">
        <v>19.942333592333593</v>
      </c>
      <c r="M12" s="87">
        <v>77.33</v>
      </c>
      <c r="N12" s="90">
        <v>107.74166666666666</v>
      </c>
      <c r="O12" s="87">
        <v>87.8276</v>
      </c>
      <c r="P12" s="102">
        <v>20.930757575757575</v>
      </c>
      <c r="Q12" s="104">
        <v>25.532554047259932</v>
      </c>
      <c r="R12" s="104">
        <v>59.76176078823137</v>
      </c>
      <c r="S12" s="105">
        <v>143.89999999999998</v>
      </c>
      <c r="T12" s="283">
        <v>109.19250000000002</v>
      </c>
      <c r="U12" s="102">
        <v>69.5875</v>
      </c>
      <c r="V12" s="104">
        <v>87.9142543331759</v>
      </c>
      <c r="W12" s="104">
        <v>182.03493427233622</v>
      </c>
      <c r="X12" s="105">
        <v>478.48999999999995</v>
      </c>
      <c r="Y12" s="283">
        <v>364.66999999999996</v>
      </c>
      <c r="Z12" s="106">
        <v>3.198562548562548</v>
      </c>
      <c r="AA12" s="185">
        <v>5.294535094535095</v>
      </c>
      <c r="AB12" s="100">
        <v>11.998695652173913</v>
      </c>
      <c r="AC12" s="101">
        <v>13.779000000000002</v>
      </c>
      <c r="AD12" s="106"/>
      <c r="AE12" s="185" t="s">
        <v>93</v>
      </c>
      <c r="AF12" s="100">
        <v>4.01</v>
      </c>
      <c r="AG12" s="100">
        <v>4.1</v>
      </c>
      <c r="AH12" s="101">
        <v>4.253</v>
      </c>
      <c r="AI12" s="267"/>
      <c r="AJ12" s="89" t="s">
        <v>93</v>
      </c>
      <c r="AK12" s="142">
        <v>43298.9</v>
      </c>
      <c r="AL12" s="294">
        <v>43320.9</v>
      </c>
      <c r="AM12" s="37">
        <v>43360.1</v>
      </c>
      <c r="AN12" s="24">
        <v>21.8</v>
      </c>
      <c r="AO12" s="589">
        <v>38.82</v>
      </c>
      <c r="AP12" s="525" t="s">
        <v>93</v>
      </c>
      <c r="AQ12" s="525" t="s">
        <v>93</v>
      </c>
      <c r="AR12" s="525" t="s">
        <v>93</v>
      </c>
      <c r="AS12" s="525" t="s">
        <v>93</v>
      </c>
      <c r="AT12" s="525" t="s">
        <v>93</v>
      </c>
      <c r="AU12" s="394">
        <v>15.99375</v>
      </c>
      <c r="AV12"/>
      <c r="AW12"/>
      <c r="AX12" s="252"/>
      <c r="AY12" s="253"/>
      <c r="AZ12" s="253"/>
      <c r="BA12" s="253"/>
      <c r="BB12" s="254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3:77" ht="22.5" customHeight="1" thickBot="1">
      <c r="C13" s="44"/>
      <c r="D13" s="108"/>
      <c r="E13" s="108"/>
      <c r="F13" s="108"/>
      <c r="G13" s="108"/>
      <c r="H13" s="108"/>
      <c r="I13" s="108"/>
      <c r="J13" s="44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243"/>
      <c r="AL13" s="5"/>
      <c r="AM13" s="5"/>
      <c r="AN13" s="10"/>
      <c r="AO13" s="10"/>
      <c r="AP13" s="395"/>
      <c r="AQ13" s="395"/>
      <c r="AR13" s="395"/>
      <c r="AS13" s="395"/>
      <c r="AT13" s="395"/>
      <c r="AU13" s="396"/>
      <c r="AV13" s="10"/>
      <c r="AW13" s="10"/>
      <c r="AX13"/>
      <c r="AY13"/>
      <c r="AZ13"/>
      <c r="BA13"/>
      <c r="BB13"/>
      <c r="BC13"/>
      <c r="BD13" s="10"/>
      <c r="BE13" s="10"/>
      <c r="BF13" s="11"/>
      <c r="BG13" s="11"/>
      <c r="BH13" s="11"/>
      <c r="BI13" s="11"/>
      <c r="BJ13" s="11"/>
      <c r="BK13" s="11"/>
      <c r="BL13" s="11"/>
      <c r="BM13" s="10"/>
      <c r="BN13" s="10"/>
      <c r="BO13" s="10"/>
      <c r="BP13" s="12"/>
      <c r="BQ13" s="12"/>
      <c r="BR13" s="12"/>
      <c r="BS13" s="12"/>
      <c r="BT13" s="12"/>
      <c r="BU13" s="12"/>
      <c r="BV13" s="12"/>
      <c r="BW13" s="12"/>
      <c r="BX13" s="12"/>
      <c r="BY13" s="12"/>
    </row>
    <row r="14" spans="3:84" ht="22.5" customHeight="1">
      <c r="C14" s="751" t="s">
        <v>32</v>
      </c>
      <c r="D14" s="771" t="s">
        <v>0</v>
      </c>
      <c r="E14" s="762" t="s">
        <v>16</v>
      </c>
      <c r="F14" s="542" t="s">
        <v>94</v>
      </c>
      <c r="G14" s="768" t="s">
        <v>30</v>
      </c>
      <c r="H14" s="48" t="s">
        <v>75</v>
      </c>
      <c r="I14" s="753" t="s">
        <v>17</v>
      </c>
      <c r="J14" s="109" t="s">
        <v>29</v>
      </c>
      <c r="K14" s="749" t="s">
        <v>37</v>
      </c>
      <c r="L14" s="750"/>
      <c r="M14" s="750"/>
      <c r="N14" s="750"/>
      <c r="O14" s="750"/>
      <c r="P14" s="749" t="s">
        <v>33</v>
      </c>
      <c r="Q14" s="750"/>
      <c r="R14" s="750"/>
      <c r="S14" s="750"/>
      <c r="T14" s="752"/>
      <c r="U14" s="749" t="s">
        <v>1</v>
      </c>
      <c r="V14" s="750"/>
      <c r="W14" s="750"/>
      <c r="X14" s="750"/>
      <c r="Y14" s="750"/>
      <c r="Z14" s="749" t="s">
        <v>78</v>
      </c>
      <c r="AA14" s="750"/>
      <c r="AB14" s="750"/>
      <c r="AC14" s="752"/>
      <c r="AD14" s="749" t="s">
        <v>35</v>
      </c>
      <c r="AE14" s="750"/>
      <c r="AF14" s="750"/>
      <c r="AG14" s="750"/>
      <c r="AH14" s="750"/>
      <c r="AI14" s="565"/>
      <c r="AJ14" s="194" t="s">
        <v>39</v>
      </c>
      <c r="AK14" s="797" t="s">
        <v>36</v>
      </c>
      <c r="AL14" s="758" t="s">
        <v>2</v>
      </c>
      <c r="AM14" s="802" t="s">
        <v>3</v>
      </c>
      <c r="AN14" s="790" t="s">
        <v>4</v>
      </c>
      <c r="AO14" s="794" t="s">
        <v>5</v>
      </c>
      <c r="AP14" s="809" t="s">
        <v>6</v>
      </c>
      <c r="AQ14" s="810"/>
      <c r="AR14" s="810"/>
      <c r="AS14" s="810"/>
      <c r="AT14" s="810"/>
      <c r="AU14" s="811"/>
      <c r="AW14"/>
      <c r="AX14" s="793" t="s">
        <v>40</v>
      </c>
      <c r="AY14" s="788"/>
      <c r="AZ14" s="788"/>
      <c r="BA14" s="788"/>
      <c r="BB14" s="789"/>
      <c r="BC14" s="10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  <row r="15" spans="3:84" ht="22.5" customHeight="1">
      <c r="C15" s="770"/>
      <c r="D15" s="772"/>
      <c r="E15" s="763"/>
      <c r="F15" s="543" t="s">
        <v>95</v>
      </c>
      <c r="G15" s="769"/>
      <c r="H15" s="52" t="s">
        <v>27</v>
      </c>
      <c r="I15" s="754"/>
      <c r="J15" s="110" t="s">
        <v>28</v>
      </c>
      <c r="K15" s="58" t="s">
        <v>65</v>
      </c>
      <c r="L15" s="54" t="s">
        <v>23</v>
      </c>
      <c r="M15" s="54" t="s">
        <v>24</v>
      </c>
      <c r="N15" s="59" t="s">
        <v>25</v>
      </c>
      <c r="O15" s="59" t="s">
        <v>63</v>
      </c>
      <c r="P15" s="747" t="s">
        <v>22</v>
      </c>
      <c r="Q15" s="58" t="s">
        <v>65</v>
      </c>
      <c r="R15" s="54" t="s">
        <v>23</v>
      </c>
      <c r="S15" s="54" t="s">
        <v>24</v>
      </c>
      <c r="T15" s="284" t="s">
        <v>3</v>
      </c>
      <c r="U15" s="747" t="s">
        <v>22</v>
      </c>
      <c r="V15" s="58" t="s">
        <v>65</v>
      </c>
      <c r="W15" s="54" t="s">
        <v>23</v>
      </c>
      <c r="X15" s="54" t="s">
        <v>24</v>
      </c>
      <c r="Y15" s="284" t="s">
        <v>3</v>
      </c>
      <c r="Z15" s="58" t="s">
        <v>65</v>
      </c>
      <c r="AA15" s="54" t="s">
        <v>23</v>
      </c>
      <c r="AB15" s="54" t="s">
        <v>24</v>
      </c>
      <c r="AC15" s="56" t="s">
        <v>25</v>
      </c>
      <c r="AD15" s="58" t="s">
        <v>65</v>
      </c>
      <c r="AE15" s="54" t="s">
        <v>23</v>
      </c>
      <c r="AF15" s="54" t="s">
        <v>24</v>
      </c>
      <c r="AG15" s="55" t="s">
        <v>60</v>
      </c>
      <c r="AH15" s="59" t="s">
        <v>25</v>
      </c>
      <c r="AI15" s="566"/>
      <c r="AJ15" s="195"/>
      <c r="AK15" s="798"/>
      <c r="AL15" s="759"/>
      <c r="AM15" s="803"/>
      <c r="AN15" s="791"/>
      <c r="AO15" s="795"/>
      <c r="AP15" s="812"/>
      <c r="AQ15" s="813"/>
      <c r="AR15" s="813"/>
      <c r="AS15" s="813"/>
      <c r="AT15" s="813"/>
      <c r="AU15" s="814"/>
      <c r="AW15"/>
      <c r="AX15" s="147" t="s">
        <v>41</v>
      </c>
      <c r="AY15" s="148" t="s">
        <v>42</v>
      </c>
      <c r="AZ15" s="148" t="s">
        <v>43</v>
      </c>
      <c r="BA15" s="148" t="s">
        <v>44</v>
      </c>
      <c r="BB15" s="149" t="s">
        <v>45</v>
      </c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3:84" ht="22.5" customHeight="1" thickBot="1">
      <c r="C16" s="787"/>
      <c r="D16" s="773"/>
      <c r="E16" s="764"/>
      <c r="F16" s="544" t="s">
        <v>96</v>
      </c>
      <c r="G16" s="60" t="s">
        <v>18</v>
      </c>
      <c r="H16" s="61" t="s">
        <v>19</v>
      </c>
      <c r="I16" s="61" t="s">
        <v>20</v>
      </c>
      <c r="J16" s="111" t="s">
        <v>21</v>
      </c>
      <c r="K16" s="68">
        <v>44707</v>
      </c>
      <c r="L16" s="63">
        <v>44716</v>
      </c>
      <c r="M16" s="63">
        <v>44759</v>
      </c>
      <c r="N16" s="69">
        <v>44790</v>
      </c>
      <c r="O16" s="66" t="s">
        <v>7</v>
      </c>
      <c r="P16" s="748"/>
      <c r="Q16" s="63">
        <f>$K16</f>
        <v>44707</v>
      </c>
      <c r="R16" s="63">
        <f>$L16</f>
        <v>44716</v>
      </c>
      <c r="S16" s="63">
        <f>$M16</f>
        <v>44759</v>
      </c>
      <c r="T16" s="215" t="s">
        <v>8</v>
      </c>
      <c r="U16" s="748"/>
      <c r="V16" s="63">
        <f>$K16</f>
        <v>44707</v>
      </c>
      <c r="W16" s="63">
        <f>$L16</f>
        <v>44716</v>
      </c>
      <c r="X16" s="63">
        <f>$M16</f>
        <v>44759</v>
      </c>
      <c r="Y16" s="215" t="s">
        <v>8</v>
      </c>
      <c r="Z16" s="68">
        <f>$K16</f>
        <v>44707</v>
      </c>
      <c r="AA16" s="63">
        <f>$L16</f>
        <v>44716</v>
      </c>
      <c r="AB16" s="63">
        <f>$M16</f>
        <v>44759</v>
      </c>
      <c r="AC16" s="65">
        <f>$N16</f>
        <v>44790</v>
      </c>
      <c r="AD16" s="68">
        <v>43612</v>
      </c>
      <c r="AE16" s="63">
        <f>$L16</f>
        <v>44716</v>
      </c>
      <c r="AF16" s="63">
        <f>$M16</f>
        <v>44759</v>
      </c>
      <c r="AG16" s="64">
        <v>44772</v>
      </c>
      <c r="AH16" s="69">
        <f>$N16</f>
        <v>44790</v>
      </c>
      <c r="AI16" s="567"/>
      <c r="AJ16" s="196">
        <f>$AF16</f>
        <v>44759</v>
      </c>
      <c r="AK16" s="799"/>
      <c r="AL16" s="760"/>
      <c r="AM16" s="804"/>
      <c r="AN16" s="792"/>
      <c r="AO16" s="796"/>
      <c r="AP16" s="397" t="s">
        <v>9</v>
      </c>
      <c r="AQ16" s="397" t="s">
        <v>10</v>
      </c>
      <c r="AR16" s="397" t="s">
        <v>11</v>
      </c>
      <c r="AS16" s="398" t="s">
        <v>12</v>
      </c>
      <c r="AT16" s="399" t="s">
        <v>13</v>
      </c>
      <c r="AU16" s="400" t="s">
        <v>77</v>
      </c>
      <c r="AW16"/>
      <c r="AX16" s="150">
        <v>43242</v>
      </c>
      <c r="AY16" s="151">
        <v>43261</v>
      </c>
      <c r="AZ16" s="151"/>
      <c r="BA16" s="151"/>
      <c r="BB16" s="152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2:84" ht="22.5" customHeight="1" thickBot="1" thickTop="1">
      <c r="B17" s="7"/>
      <c r="C17" s="776" t="s">
        <v>108</v>
      </c>
      <c r="D17" s="213" t="s">
        <v>68</v>
      </c>
      <c r="E17" s="115">
        <v>45051</v>
      </c>
      <c r="F17" s="539">
        <v>8.295</v>
      </c>
      <c r="G17" s="342">
        <v>3.9</v>
      </c>
      <c r="H17" s="34">
        <v>112.66666666666666</v>
      </c>
      <c r="I17" s="486">
        <f>H17/G17*27.5/10</f>
        <v>79.44444444444443</v>
      </c>
      <c r="J17" s="35">
        <v>0</v>
      </c>
      <c r="K17" s="162">
        <v>11.8</v>
      </c>
      <c r="L17" s="165">
        <v>17.9</v>
      </c>
      <c r="M17" s="163"/>
      <c r="N17" s="168"/>
      <c r="O17" s="163"/>
      <c r="P17" s="164">
        <v>33.8</v>
      </c>
      <c r="Q17" s="167">
        <v>46</v>
      </c>
      <c r="R17" s="167">
        <v>52</v>
      </c>
      <c r="S17" s="167"/>
      <c r="T17" s="279"/>
      <c r="U17" s="164">
        <f>P17/0.3</f>
        <v>112.66666666666666</v>
      </c>
      <c r="V17" s="270">
        <f>Q17/0.3</f>
        <v>153.33333333333334</v>
      </c>
      <c r="W17" s="270">
        <f>R17/0.3</f>
        <v>173.33333333333334</v>
      </c>
      <c r="X17" s="270">
        <f>S17/0.3</f>
        <v>0</v>
      </c>
      <c r="Y17" s="296">
        <f>T17/0.3</f>
        <v>0</v>
      </c>
      <c r="Z17" s="162">
        <v>3.42</v>
      </c>
      <c r="AA17" s="165">
        <v>4.6</v>
      </c>
      <c r="AB17" s="163"/>
      <c r="AC17" s="268"/>
      <c r="AD17" s="162"/>
      <c r="AE17" s="165"/>
      <c r="AF17" s="163"/>
      <c r="AG17" s="165"/>
      <c r="AH17" s="168"/>
      <c r="AI17" s="568"/>
      <c r="AJ17" s="166"/>
      <c r="AK17" s="575"/>
      <c r="AL17" s="193"/>
      <c r="AM17" s="193"/>
      <c r="AN17" s="303">
        <f>AL17-AK17</f>
        <v>0</v>
      </c>
      <c r="AO17" s="581">
        <f>AM17-AL17</f>
        <v>0</v>
      </c>
      <c r="AP17" s="731"/>
      <c r="AQ17" s="731"/>
      <c r="AR17" s="731"/>
      <c r="AS17" s="731"/>
      <c r="AT17" s="732"/>
      <c r="AU17" s="733">
        <f>(AQ17*25+AR17*50+AS17*75+AT17*100)/100</f>
        <v>0</v>
      </c>
      <c r="AV17" s="31"/>
      <c r="AW17" s="31"/>
      <c r="AX17" s="249"/>
      <c r="AY17" s="248" t="s">
        <v>54</v>
      </c>
      <c r="AZ17" s="248"/>
      <c r="BA17" s="248"/>
      <c r="BB17" s="248"/>
      <c r="BC17" s="31"/>
      <c r="BD17" s="31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2:84" ht="22.5" customHeight="1" thickBot="1">
      <c r="B18" s="7"/>
      <c r="C18" s="776"/>
      <c r="D18" s="212" t="s">
        <v>101</v>
      </c>
      <c r="E18" s="137">
        <f aca="true" t="shared" si="2" ref="E18:AH18">AVERAGE(E17:E17)</f>
        <v>45051</v>
      </c>
      <c r="F18" s="138">
        <f t="shared" si="2"/>
        <v>8.295</v>
      </c>
      <c r="G18" s="138">
        <f t="shared" si="2"/>
        <v>3.9</v>
      </c>
      <c r="H18" s="139">
        <f t="shared" si="2"/>
        <v>112.66666666666666</v>
      </c>
      <c r="I18" s="139">
        <f t="shared" si="2"/>
        <v>79.44444444444443</v>
      </c>
      <c r="J18" s="140">
        <f t="shared" si="2"/>
        <v>0</v>
      </c>
      <c r="K18" s="222">
        <f t="shared" si="2"/>
        <v>11.8</v>
      </c>
      <c r="L18" s="223">
        <f t="shared" si="2"/>
        <v>17.9</v>
      </c>
      <c r="M18" s="223" t="e">
        <f t="shared" si="2"/>
        <v>#DIV/0!</v>
      </c>
      <c r="N18" s="221" t="e">
        <f t="shared" si="2"/>
        <v>#DIV/0!</v>
      </c>
      <c r="O18" s="223" t="e">
        <f t="shared" si="2"/>
        <v>#DIV/0!</v>
      </c>
      <c r="P18" s="189">
        <f t="shared" si="2"/>
        <v>33.8</v>
      </c>
      <c r="Q18" s="146">
        <f t="shared" si="2"/>
        <v>46</v>
      </c>
      <c r="R18" s="319">
        <f t="shared" si="2"/>
        <v>52</v>
      </c>
      <c r="S18" s="141" t="e">
        <f t="shared" si="2"/>
        <v>#DIV/0!</v>
      </c>
      <c r="T18" s="295" t="e">
        <f t="shared" si="2"/>
        <v>#DIV/0!</v>
      </c>
      <c r="U18" s="189">
        <f t="shared" si="2"/>
        <v>112.66666666666666</v>
      </c>
      <c r="V18" s="190">
        <f t="shared" si="2"/>
        <v>153.33333333333334</v>
      </c>
      <c r="W18" s="190">
        <f t="shared" si="2"/>
        <v>173.33333333333334</v>
      </c>
      <c r="X18" s="190">
        <f t="shared" si="2"/>
        <v>0</v>
      </c>
      <c r="Y18" s="297">
        <f t="shared" si="2"/>
        <v>0</v>
      </c>
      <c r="Z18" s="222">
        <f t="shared" si="2"/>
        <v>3.42</v>
      </c>
      <c r="AA18" s="223">
        <f t="shared" si="2"/>
        <v>4.6</v>
      </c>
      <c r="AB18" s="223" t="e">
        <f t="shared" si="2"/>
        <v>#DIV/0!</v>
      </c>
      <c r="AC18" s="295" t="e">
        <f t="shared" si="2"/>
        <v>#DIV/0!</v>
      </c>
      <c r="AD18" s="187" t="e">
        <f t="shared" si="2"/>
        <v>#DIV/0!</v>
      </c>
      <c r="AE18" s="141" t="e">
        <f t="shared" si="2"/>
        <v>#DIV/0!</v>
      </c>
      <c r="AF18" s="141" t="e">
        <f t="shared" si="2"/>
        <v>#DIV/0!</v>
      </c>
      <c r="AG18" s="159" t="e">
        <f t="shared" si="2"/>
        <v>#DIV/0!</v>
      </c>
      <c r="AH18" s="191" t="e">
        <f t="shared" si="2"/>
        <v>#DIV/0!</v>
      </c>
      <c r="AI18" s="569"/>
      <c r="AJ18" s="227" t="e">
        <f aca="true" t="shared" si="3" ref="AJ18:AT18">AVERAGE(AJ17:AJ17)</f>
        <v>#DIV/0!</v>
      </c>
      <c r="AK18" s="192" t="e">
        <f t="shared" si="3"/>
        <v>#DIV/0!</v>
      </c>
      <c r="AL18" s="201" t="e">
        <f t="shared" si="3"/>
        <v>#DIV/0!</v>
      </c>
      <c r="AM18" s="201" t="e">
        <f t="shared" si="3"/>
        <v>#DIV/0!</v>
      </c>
      <c r="AN18" s="304">
        <f t="shared" si="3"/>
        <v>0</v>
      </c>
      <c r="AO18" s="582">
        <f t="shared" si="3"/>
        <v>0</v>
      </c>
      <c r="AP18" s="734" t="e">
        <f t="shared" si="3"/>
        <v>#DIV/0!</v>
      </c>
      <c r="AQ18" s="734" t="e">
        <f t="shared" si="3"/>
        <v>#DIV/0!</v>
      </c>
      <c r="AR18" s="734" t="e">
        <f t="shared" si="3"/>
        <v>#DIV/0!</v>
      </c>
      <c r="AS18" s="734" t="e">
        <f t="shared" si="3"/>
        <v>#DIV/0!</v>
      </c>
      <c r="AT18" s="735" t="e">
        <f t="shared" si="3"/>
        <v>#DIV/0!</v>
      </c>
      <c r="AU18" s="736" t="e">
        <f>AQ18*0.25+AR18*0.5+AS18*0.75+AT18</f>
        <v>#DIV/0!</v>
      </c>
      <c r="AV18"/>
      <c r="AW18"/>
      <c r="AX18"/>
      <c r="AY18"/>
      <c r="AZ18"/>
      <c r="BA18"/>
      <c r="BB18"/>
      <c r="BC18" s="31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2:84" ht="22.5" customHeight="1" thickBot="1">
      <c r="B19" s="7"/>
      <c r="C19" s="776"/>
      <c r="D19" s="200" t="s">
        <v>102</v>
      </c>
      <c r="E19" s="115">
        <v>44685</v>
      </c>
      <c r="F19" s="539">
        <v>7.63</v>
      </c>
      <c r="G19" s="33">
        <v>3.25</v>
      </c>
      <c r="H19" s="34">
        <v>82.2</v>
      </c>
      <c r="I19" s="34">
        <v>69.82380952380953</v>
      </c>
      <c r="J19" s="35">
        <v>1.05</v>
      </c>
      <c r="K19" s="171">
        <v>7.35</v>
      </c>
      <c r="L19" s="173">
        <v>17.6</v>
      </c>
      <c r="M19" s="172">
        <v>73.55</v>
      </c>
      <c r="N19" s="35">
        <v>103.25</v>
      </c>
      <c r="O19" s="172">
        <v>82.005</v>
      </c>
      <c r="P19" s="289">
        <v>24.5</v>
      </c>
      <c r="Q19" s="291">
        <v>26</v>
      </c>
      <c r="R19" s="291">
        <v>58</v>
      </c>
      <c r="S19" s="291">
        <v>144</v>
      </c>
      <c r="T19" s="299">
        <v>131.5</v>
      </c>
      <c r="U19" s="289">
        <v>81.66666666666667</v>
      </c>
      <c r="V19" s="292">
        <v>86.66666666666667</v>
      </c>
      <c r="W19" s="292">
        <v>193.33333333333334</v>
      </c>
      <c r="X19" s="292">
        <v>480</v>
      </c>
      <c r="Y19" s="298">
        <v>438.33333333333337</v>
      </c>
      <c r="Z19" s="171">
        <v>3.2</v>
      </c>
      <c r="AA19" s="173">
        <v>5.4</v>
      </c>
      <c r="AB19" s="172">
        <v>12.4</v>
      </c>
      <c r="AC19" s="322">
        <v>14.55</v>
      </c>
      <c r="AD19" s="171" t="e">
        <v>#DIV/0!</v>
      </c>
      <c r="AE19" s="173">
        <v>4.25</v>
      </c>
      <c r="AF19" s="172">
        <v>4.25</v>
      </c>
      <c r="AG19" s="173">
        <v>4.25</v>
      </c>
      <c r="AH19" s="35">
        <v>4.199999999999999</v>
      </c>
      <c r="AI19" s="570"/>
      <c r="AJ19" s="184">
        <v>0.35</v>
      </c>
      <c r="AK19" s="174">
        <v>44765</v>
      </c>
      <c r="AL19" s="169">
        <v>44788</v>
      </c>
      <c r="AM19" s="169">
        <v>44833.5</v>
      </c>
      <c r="AN19" s="523">
        <v>23</v>
      </c>
      <c r="AO19" s="583">
        <v>45.5</v>
      </c>
      <c r="AP19" s="236">
        <v>50</v>
      </c>
      <c r="AQ19" s="236">
        <v>5</v>
      </c>
      <c r="AR19" s="236">
        <v>45</v>
      </c>
      <c r="AS19" s="236">
        <v>0</v>
      </c>
      <c r="AT19" s="737">
        <v>0</v>
      </c>
      <c r="AU19" s="738">
        <v>23.75</v>
      </c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2:84" ht="22.5" customHeight="1" thickBot="1">
      <c r="B20" s="7"/>
      <c r="C20" s="784"/>
      <c r="D20" s="103" t="s">
        <v>106</v>
      </c>
      <c r="E20" s="115">
        <v>43223.28571428572</v>
      </c>
      <c r="F20" s="32"/>
      <c r="G20" s="33">
        <v>3.4</v>
      </c>
      <c r="H20" s="34">
        <v>80.47142857142858</v>
      </c>
      <c r="I20" s="34">
        <v>75.15714285714286</v>
      </c>
      <c r="J20" s="35">
        <v>0.5142857142857143</v>
      </c>
      <c r="K20" s="97">
        <v>8.4</v>
      </c>
      <c r="L20" s="93">
        <v>16.086449106449106</v>
      </c>
      <c r="M20" s="85">
        <v>73.75142857142858</v>
      </c>
      <c r="N20" s="95">
        <v>98.92</v>
      </c>
      <c r="O20" s="85">
        <v>77.33571428571429</v>
      </c>
      <c r="P20" s="94">
        <v>24.357142857142858</v>
      </c>
      <c r="Q20" s="91">
        <v>26.214285714285715</v>
      </c>
      <c r="R20" s="91">
        <v>58.461536875822596</v>
      </c>
      <c r="S20" s="91">
        <v>157.67142857142858</v>
      </c>
      <c r="T20" s="282">
        <v>121.5</v>
      </c>
      <c r="U20" s="94">
        <v>80.42857142857143</v>
      </c>
      <c r="V20" s="116">
        <v>87.28571428571429</v>
      </c>
      <c r="W20" s="116">
        <v>194.2109953538525</v>
      </c>
      <c r="X20" s="91">
        <v>523.9142857142857</v>
      </c>
      <c r="Y20" s="282">
        <v>402.14285714285717</v>
      </c>
      <c r="Z20" s="97">
        <v>3.94519247354486</v>
      </c>
      <c r="AA20" s="93">
        <v>5.551849225113486</v>
      </c>
      <c r="AB20" s="85">
        <v>12.725396825396825</v>
      </c>
      <c r="AC20" s="92">
        <v>14.600000000000001</v>
      </c>
      <c r="AD20" s="97"/>
      <c r="AE20" s="93" t="s">
        <v>93</v>
      </c>
      <c r="AF20" s="85">
        <v>4.328571428571428</v>
      </c>
      <c r="AG20" s="93">
        <v>4.330666666666667</v>
      </c>
      <c r="AH20" s="95">
        <v>4.333333333333334</v>
      </c>
      <c r="AI20" s="571"/>
      <c r="AJ20" s="96" t="s">
        <v>93</v>
      </c>
      <c r="AK20" s="142">
        <v>43301.57142857143</v>
      </c>
      <c r="AL20" s="244">
        <v>43325.5</v>
      </c>
      <c r="AM20" s="244">
        <v>43368</v>
      </c>
      <c r="AN20" s="524">
        <v>23.5</v>
      </c>
      <c r="AO20" s="524">
        <v>41.8</v>
      </c>
      <c r="AP20" s="460" t="s">
        <v>93</v>
      </c>
      <c r="AQ20" s="460" t="s">
        <v>93</v>
      </c>
      <c r="AR20" s="460" t="s">
        <v>93</v>
      </c>
      <c r="AS20" s="460" t="s">
        <v>93</v>
      </c>
      <c r="AT20" s="460" t="s">
        <v>93</v>
      </c>
      <c r="AU20" s="729">
        <v>10.88</v>
      </c>
      <c r="AV20"/>
      <c r="AW20"/>
      <c r="AX20"/>
      <c r="AY20"/>
      <c r="AZ20"/>
      <c r="BA20"/>
      <c r="BB20" t="s">
        <v>53</v>
      </c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2:84" ht="22.5" customHeight="1" thickBot="1">
      <c r="B21" s="7"/>
      <c r="C21" s="117"/>
      <c r="D21" s="118"/>
      <c r="E21" s="118"/>
      <c r="F21" s="119"/>
      <c r="G21" s="120"/>
      <c r="H21" s="120"/>
      <c r="I21" s="120"/>
      <c r="J21" s="112"/>
      <c r="K21" s="120"/>
      <c r="L21" s="120"/>
      <c r="M21" s="120"/>
      <c r="N21" s="120"/>
      <c r="O21" s="120"/>
      <c r="P21" s="121"/>
      <c r="Q21" s="121"/>
      <c r="R21" s="121"/>
      <c r="S21" s="120"/>
      <c r="T21" s="120"/>
      <c r="U21" s="121"/>
      <c r="V21" s="121"/>
      <c r="W21" s="121"/>
      <c r="X21" s="121"/>
      <c r="Y21" s="121"/>
      <c r="Z21" s="120"/>
      <c r="AA21" s="120"/>
      <c r="AB21" s="120"/>
      <c r="AC21" s="120"/>
      <c r="AD21" s="120"/>
      <c r="AE21" s="120"/>
      <c r="AF21" s="120"/>
      <c r="AG21" s="120"/>
      <c r="AH21" s="122"/>
      <c r="AI21" s="120"/>
      <c r="AJ21" s="120"/>
      <c r="AK21" s="245"/>
      <c r="AL21" s="246"/>
      <c r="AM21" s="246"/>
      <c r="AN21" s="39"/>
      <c r="AO21" s="39"/>
      <c r="AP21" s="409"/>
      <c r="AQ21" s="409"/>
      <c r="AR21" s="409"/>
      <c r="AS21" s="409"/>
      <c r="AT21" s="410"/>
      <c r="AU21" s="40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2:84" ht="22.5" customHeight="1">
      <c r="B22" s="7"/>
      <c r="C22" s="778" t="s">
        <v>32</v>
      </c>
      <c r="D22" s="781" t="s">
        <v>0</v>
      </c>
      <c r="E22" s="762" t="s">
        <v>16</v>
      </c>
      <c r="F22" s="542" t="s">
        <v>94</v>
      </c>
      <c r="G22" s="768" t="s">
        <v>30</v>
      </c>
      <c r="H22" s="48" t="s">
        <v>75</v>
      </c>
      <c r="I22" s="753" t="s">
        <v>17</v>
      </c>
      <c r="J22" s="109" t="s">
        <v>29</v>
      </c>
      <c r="K22" s="749" t="s">
        <v>37</v>
      </c>
      <c r="L22" s="750"/>
      <c r="M22" s="750"/>
      <c r="N22" s="750"/>
      <c r="O22" s="750"/>
      <c r="P22" s="749" t="s">
        <v>33</v>
      </c>
      <c r="Q22" s="750"/>
      <c r="R22" s="750"/>
      <c r="S22" s="750"/>
      <c r="T22" s="752"/>
      <c r="U22" s="749" t="s">
        <v>1</v>
      </c>
      <c r="V22" s="750"/>
      <c r="W22" s="750"/>
      <c r="X22" s="750"/>
      <c r="Y22" s="750"/>
      <c r="Z22" s="749" t="s">
        <v>78</v>
      </c>
      <c r="AA22" s="750"/>
      <c r="AB22" s="750"/>
      <c r="AC22" s="752"/>
      <c r="AD22" s="749" t="s">
        <v>35</v>
      </c>
      <c r="AE22" s="750"/>
      <c r="AF22" s="750"/>
      <c r="AG22" s="750"/>
      <c r="AH22" s="750"/>
      <c r="AI22" s="565"/>
      <c r="AJ22" s="194" t="s">
        <v>39</v>
      </c>
      <c r="AK22" s="797" t="s">
        <v>36</v>
      </c>
      <c r="AL22" s="758" t="s">
        <v>2</v>
      </c>
      <c r="AM22" s="802" t="s">
        <v>3</v>
      </c>
      <c r="AN22" s="790" t="s">
        <v>4</v>
      </c>
      <c r="AO22" s="794" t="s">
        <v>5</v>
      </c>
      <c r="AP22" s="810" t="s">
        <v>6</v>
      </c>
      <c r="AQ22" s="810"/>
      <c r="AR22" s="810"/>
      <c r="AS22" s="810"/>
      <c r="AT22" s="810"/>
      <c r="AU22" s="811"/>
      <c r="AV22"/>
      <c r="AW22"/>
      <c r="AX22"/>
      <c r="AY22" s="793" t="s">
        <v>40</v>
      </c>
      <c r="AZ22" s="788"/>
      <c r="BA22" s="788"/>
      <c r="BB22" s="788"/>
      <c r="BC22" s="789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2:84" ht="22.5" customHeight="1">
      <c r="B23" s="7"/>
      <c r="C23" s="779"/>
      <c r="D23" s="782"/>
      <c r="E23" s="763"/>
      <c r="F23" s="543" t="s">
        <v>95</v>
      </c>
      <c r="G23" s="769"/>
      <c r="H23" s="52" t="s">
        <v>27</v>
      </c>
      <c r="I23" s="754"/>
      <c r="J23" s="110" t="s">
        <v>28</v>
      </c>
      <c r="K23" s="58" t="s">
        <v>65</v>
      </c>
      <c r="L23" s="54" t="s">
        <v>23</v>
      </c>
      <c r="M23" s="54" t="s">
        <v>24</v>
      </c>
      <c r="N23" s="59" t="s">
        <v>25</v>
      </c>
      <c r="O23" s="59" t="s">
        <v>63</v>
      </c>
      <c r="P23" s="747" t="s">
        <v>22</v>
      </c>
      <c r="Q23" s="58" t="s">
        <v>65</v>
      </c>
      <c r="R23" s="54" t="s">
        <v>23</v>
      </c>
      <c r="S23" s="54" t="s">
        <v>24</v>
      </c>
      <c r="T23" s="284" t="s">
        <v>26</v>
      </c>
      <c r="U23" s="747" t="s">
        <v>22</v>
      </c>
      <c r="V23" s="305" t="s">
        <v>65</v>
      </c>
      <c r="W23" s="54" t="s">
        <v>23</v>
      </c>
      <c r="X23" s="54" t="s">
        <v>24</v>
      </c>
      <c r="Y23" s="284" t="s">
        <v>26</v>
      </c>
      <c r="Z23" s="58" t="s">
        <v>65</v>
      </c>
      <c r="AA23" s="54" t="s">
        <v>23</v>
      </c>
      <c r="AB23" s="54" t="s">
        <v>24</v>
      </c>
      <c r="AC23" s="56" t="s">
        <v>25</v>
      </c>
      <c r="AD23" s="58" t="s">
        <v>65</v>
      </c>
      <c r="AE23" s="54" t="s">
        <v>23</v>
      </c>
      <c r="AF23" s="54" t="s">
        <v>24</v>
      </c>
      <c r="AG23" s="55" t="s">
        <v>60</v>
      </c>
      <c r="AH23" s="59" t="s">
        <v>25</v>
      </c>
      <c r="AI23" s="566"/>
      <c r="AJ23" s="195"/>
      <c r="AK23" s="798"/>
      <c r="AL23" s="759"/>
      <c r="AM23" s="803"/>
      <c r="AN23" s="791"/>
      <c r="AO23" s="795"/>
      <c r="AP23" s="813"/>
      <c r="AQ23" s="813"/>
      <c r="AR23" s="813"/>
      <c r="AS23" s="813"/>
      <c r="AT23" s="813"/>
      <c r="AU23" s="814"/>
      <c r="AV23" t="s">
        <v>48</v>
      </c>
      <c r="AW23"/>
      <c r="AX23" s="31"/>
      <c r="AY23" s="147" t="s">
        <v>41</v>
      </c>
      <c r="AZ23" s="148" t="s">
        <v>42</v>
      </c>
      <c r="BA23" s="148" t="s">
        <v>43</v>
      </c>
      <c r="BB23" s="148" t="s">
        <v>44</v>
      </c>
      <c r="BC23" s="149" t="s">
        <v>45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2:84" ht="22.5" customHeight="1" thickBot="1">
      <c r="B24" s="7"/>
      <c r="C24" s="780"/>
      <c r="D24" s="783"/>
      <c r="E24" s="764"/>
      <c r="F24" s="544" t="s">
        <v>96</v>
      </c>
      <c r="G24" s="60" t="s">
        <v>18</v>
      </c>
      <c r="H24" s="113" t="s">
        <v>19</v>
      </c>
      <c r="I24" s="113" t="s">
        <v>20</v>
      </c>
      <c r="J24" s="114" t="s">
        <v>21</v>
      </c>
      <c r="K24" s="68">
        <v>45081</v>
      </c>
      <c r="L24" s="63">
        <v>45091</v>
      </c>
      <c r="M24" s="63">
        <v>44772</v>
      </c>
      <c r="N24" s="69">
        <v>44800</v>
      </c>
      <c r="O24" s="66" t="s">
        <v>7</v>
      </c>
      <c r="P24" s="748"/>
      <c r="Q24" s="63">
        <f>$K24</f>
        <v>45081</v>
      </c>
      <c r="R24" s="63">
        <f>$L24</f>
        <v>45091</v>
      </c>
      <c r="S24" s="63">
        <f>$M24</f>
        <v>44772</v>
      </c>
      <c r="T24" s="215" t="s">
        <v>8</v>
      </c>
      <c r="U24" s="748"/>
      <c r="V24" s="63">
        <f>$K24</f>
        <v>45081</v>
      </c>
      <c r="W24" s="63">
        <f>L24</f>
        <v>45091</v>
      </c>
      <c r="X24" s="63">
        <f>$M24</f>
        <v>44772</v>
      </c>
      <c r="Y24" s="215" t="s">
        <v>8</v>
      </c>
      <c r="Z24" s="68">
        <f>$K24</f>
        <v>45081</v>
      </c>
      <c r="AA24" s="63">
        <f>L24</f>
        <v>45091</v>
      </c>
      <c r="AB24" s="63">
        <f>$M24</f>
        <v>44772</v>
      </c>
      <c r="AC24" s="65">
        <f>$N24</f>
        <v>44800</v>
      </c>
      <c r="AD24" s="452">
        <f>K24</f>
        <v>45081</v>
      </c>
      <c r="AE24" s="453">
        <f>L24</f>
        <v>45091</v>
      </c>
      <c r="AF24" s="63">
        <f>$M24</f>
        <v>44772</v>
      </c>
      <c r="AG24" s="64">
        <v>44790</v>
      </c>
      <c r="AH24" s="69">
        <f>$N24</f>
        <v>44800</v>
      </c>
      <c r="AI24" s="567"/>
      <c r="AJ24" s="196">
        <f>$AF24</f>
        <v>44772</v>
      </c>
      <c r="AK24" s="799"/>
      <c r="AL24" s="760"/>
      <c r="AM24" s="804"/>
      <c r="AN24" s="792"/>
      <c r="AO24" s="796"/>
      <c r="AP24" s="584" t="s">
        <v>9</v>
      </c>
      <c r="AQ24" s="402" t="s">
        <v>10</v>
      </c>
      <c r="AR24" s="402" t="s">
        <v>11</v>
      </c>
      <c r="AS24" s="403" t="s">
        <v>12</v>
      </c>
      <c r="AT24" s="404" t="s">
        <v>13</v>
      </c>
      <c r="AU24" s="405" t="s">
        <v>77</v>
      </c>
      <c r="AV24"/>
      <c r="AW24"/>
      <c r="AX24"/>
      <c r="AY24" s="150">
        <v>43242</v>
      </c>
      <c r="AZ24" s="151">
        <v>43261</v>
      </c>
      <c r="BA24" s="151">
        <v>43282</v>
      </c>
      <c r="BB24" s="151">
        <v>43289</v>
      </c>
      <c r="BC24" s="152">
        <v>43307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2:84" ht="22.5" customHeight="1" thickBot="1" thickTop="1">
      <c r="B25" s="7"/>
      <c r="C25" s="775" t="s">
        <v>14</v>
      </c>
      <c r="D25" s="698" t="s">
        <v>69</v>
      </c>
      <c r="E25" s="699">
        <v>45063</v>
      </c>
      <c r="F25" s="700"/>
      <c r="G25" s="701"/>
      <c r="H25" s="702">
        <v>100</v>
      </c>
      <c r="I25" s="702" t="e">
        <f>H25/G25*32.08/10</f>
        <v>#DIV/0!</v>
      </c>
      <c r="J25" s="13"/>
      <c r="K25" s="703">
        <v>16.4</v>
      </c>
      <c r="L25" s="704"/>
      <c r="M25" s="705"/>
      <c r="N25" s="706"/>
      <c r="O25" s="705"/>
      <c r="P25" s="522">
        <v>30</v>
      </c>
      <c r="Q25" s="707">
        <v>30</v>
      </c>
      <c r="R25" s="707"/>
      <c r="S25" s="707"/>
      <c r="T25" s="708"/>
      <c r="U25" s="709">
        <f>P25/0.3</f>
        <v>100</v>
      </c>
      <c r="V25" s="710">
        <f>Q25/0.3</f>
        <v>100</v>
      </c>
      <c r="W25" s="711">
        <f>R25/0.3</f>
        <v>0</v>
      </c>
      <c r="X25" s="711">
        <f>S25/0.3</f>
        <v>0</v>
      </c>
      <c r="Y25" s="712">
        <f>T25/0.3</f>
        <v>0</v>
      </c>
      <c r="Z25" s="703">
        <v>3.5</v>
      </c>
      <c r="AA25" s="704"/>
      <c r="AB25" s="705"/>
      <c r="AC25" s="713"/>
      <c r="AD25" s="703"/>
      <c r="AE25" s="704"/>
      <c r="AF25" s="705"/>
      <c r="AG25" s="705"/>
      <c r="AH25" s="706"/>
      <c r="AI25" s="714"/>
      <c r="AJ25" s="715"/>
      <c r="AK25" s="716"/>
      <c r="AL25" s="716"/>
      <c r="AM25" s="716"/>
      <c r="AN25" s="717">
        <f>AL25-AK25</f>
        <v>0</v>
      </c>
      <c r="AO25" s="718">
        <f>AM25-AL25</f>
        <v>0</v>
      </c>
      <c r="AP25" s="720"/>
      <c r="AQ25" s="721"/>
      <c r="AR25" s="721"/>
      <c r="AS25" s="721"/>
      <c r="AT25" s="722"/>
      <c r="AU25" s="723">
        <f>(AQ25*25+AR25*50+AS25*75+AT25*100)/100</f>
        <v>0</v>
      </c>
      <c r="AV25" s="31"/>
      <c r="AW25" s="31"/>
      <c r="AX25"/>
      <c r="AY25" s="247"/>
      <c r="AZ25" s="248"/>
      <c r="BA25" s="248"/>
      <c r="BB25" s="248"/>
      <c r="BC25" s="248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2:51" s="363" customFormat="1" ht="22.5" customHeight="1" thickBot="1">
      <c r="B26" s="7"/>
      <c r="C26" s="776"/>
      <c r="D26" s="697" t="s">
        <v>98</v>
      </c>
      <c r="E26" s="676">
        <f>E25</f>
        <v>45063</v>
      </c>
      <c r="F26" s="677">
        <f aca="true" t="shared" si="4" ref="F26:AU26">F25</f>
        <v>0</v>
      </c>
      <c r="G26" s="678">
        <f t="shared" si="4"/>
        <v>0</v>
      </c>
      <c r="H26" s="679">
        <f t="shared" si="4"/>
        <v>100</v>
      </c>
      <c r="I26" s="679" t="e">
        <f t="shared" si="4"/>
        <v>#DIV/0!</v>
      </c>
      <c r="J26" s="680">
        <f t="shared" si="4"/>
        <v>0</v>
      </c>
      <c r="K26" s="681">
        <f t="shared" si="4"/>
        <v>16.4</v>
      </c>
      <c r="L26" s="682">
        <f t="shared" si="4"/>
        <v>0</v>
      </c>
      <c r="M26" s="683">
        <f t="shared" si="4"/>
        <v>0</v>
      </c>
      <c r="N26" s="684">
        <f t="shared" si="4"/>
        <v>0</v>
      </c>
      <c r="O26" s="683">
        <f t="shared" si="4"/>
        <v>0</v>
      </c>
      <c r="P26" s="685">
        <f t="shared" si="4"/>
        <v>30</v>
      </c>
      <c r="Q26" s="686">
        <f t="shared" si="4"/>
        <v>30</v>
      </c>
      <c r="R26" s="686">
        <f t="shared" si="4"/>
        <v>0</v>
      </c>
      <c r="S26" s="686">
        <f t="shared" si="4"/>
        <v>0</v>
      </c>
      <c r="T26" s="688">
        <f t="shared" si="4"/>
        <v>0</v>
      </c>
      <c r="U26" s="685">
        <f t="shared" si="4"/>
        <v>100</v>
      </c>
      <c r="V26" s="687">
        <f t="shared" si="4"/>
        <v>100</v>
      </c>
      <c r="W26" s="686">
        <f t="shared" si="4"/>
        <v>0</v>
      </c>
      <c r="X26" s="686">
        <f t="shared" si="4"/>
        <v>0</v>
      </c>
      <c r="Y26" s="689">
        <f t="shared" si="4"/>
        <v>0</v>
      </c>
      <c r="Z26" s="681">
        <f t="shared" si="4"/>
        <v>3.5</v>
      </c>
      <c r="AA26" s="682">
        <f t="shared" si="4"/>
        <v>0</v>
      </c>
      <c r="AB26" s="683">
        <f t="shared" si="4"/>
        <v>0</v>
      </c>
      <c r="AC26" s="690">
        <f t="shared" si="4"/>
        <v>0</v>
      </c>
      <c r="AD26" s="681">
        <f t="shared" si="4"/>
        <v>0</v>
      </c>
      <c r="AE26" s="682">
        <f t="shared" si="4"/>
        <v>0</v>
      </c>
      <c r="AF26" s="683">
        <f t="shared" si="4"/>
        <v>0</v>
      </c>
      <c r="AG26" s="682">
        <f t="shared" si="4"/>
        <v>0</v>
      </c>
      <c r="AH26" s="680">
        <f t="shared" si="4"/>
        <v>0</v>
      </c>
      <c r="AI26" s="691">
        <f t="shared" si="4"/>
        <v>0</v>
      </c>
      <c r="AJ26" s="692">
        <f t="shared" si="4"/>
        <v>0</v>
      </c>
      <c r="AK26" s="693">
        <f t="shared" si="4"/>
        <v>0</v>
      </c>
      <c r="AL26" s="694">
        <f t="shared" si="4"/>
        <v>0</v>
      </c>
      <c r="AM26" s="694">
        <f t="shared" si="4"/>
        <v>0</v>
      </c>
      <c r="AN26" s="695">
        <f t="shared" si="4"/>
        <v>0</v>
      </c>
      <c r="AO26" s="696">
        <f t="shared" si="4"/>
        <v>0</v>
      </c>
      <c r="AP26" s="724">
        <f t="shared" si="4"/>
        <v>0</v>
      </c>
      <c r="AQ26" s="725">
        <f t="shared" si="4"/>
        <v>0</v>
      </c>
      <c r="AR26" s="725">
        <f t="shared" si="4"/>
        <v>0</v>
      </c>
      <c r="AS26" s="725">
        <f t="shared" si="4"/>
        <v>0</v>
      </c>
      <c r="AT26" s="726">
        <f t="shared" si="4"/>
        <v>0</v>
      </c>
      <c r="AU26" s="727">
        <f t="shared" si="4"/>
        <v>0</v>
      </c>
      <c r="AV26" s="31"/>
      <c r="AW26" s="31"/>
      <c r="AY26" s="15"/>
    </row>
    <row r="27" spans="2:84" ht="22.5" customHeight="1" thickBot="1">
      <c r="B27" s="7"/>
      <c r="C27" s="776"/>
      <c r="D27" s="213" t="s">
        <v>102</v>
      </c>
      <c r="E27" s="170">
        <v>44322</v>
      </c>
      <c r="F27" s="115" t="s">
        <v>93</v>
      </c>
      <c r="G27" s="33">
        <v>4.4</v>
      </c>
      <c r="H27" s="34">
        <v>111.5</v>
      </c>
      <c r="I27" s="34">
        <v>81.29363636363635</v>
      </c>
      <c r="J27" s="35">
        <v>1.2</v>
      </c>
      <c r="K27" s="106">
        <v>10.6</v>
      </c>
      <c r="L27" s="185">
        <v>18.6</v>
      </c>
      <c r="M27" s="100">
        <v>88.2</v>
      </c>
      <c r="N27" s="107">
        <v>112</v>
      </c>
      <c r="O27" s="100">
        <v>98.79000000000002</v>
      </c>
      <c r="P27" s="102">
        <v>34</v>
      </c>
      <c r="Q27" s="105">
        <v>34</v>
      </c>
      <c r="R27" s="105">
        <v>57.6</v>
      </c>
      <c r="S27" s="105">
        <v>150</v>
      </c>
      <c r="T27" s="283">
        <v>117</v>
      </c>
      <c r="U27" s="102">
        <v>113.33333333333334</v>
      </c>
      <c r="V27" s="272">
        <v>113</v>
      </c>
      <c r="W27" s="105">
        <v>192</v>
      </c>
      <c r="X27" s="105">
        <v>500</v>
      </c>
      <c r="Y27" s="217">
        <v>390</v>
      </c>
      <c r="Z27" s="106">
        <v>2</v>
      </c>
      <c r="AA27" s="185">
        <v>4.7</v>
      </c>
      <c r="AB27" s="100">
        <v>13.2</v>
      </c>
      <c r="AC27" s="101">
        <v>15.3</v>
      </c>
      <c r="AD27" s="106" t="s">
        <v>90</v>
      </c>
      <c r="AE27" s="185">
        <v>4.2</v>
      </c>
      <c r="AF27" s="100">
        <v>4</v>
      </c>
      <c r="AG27" s="185">
        <v>4.5</v>
      </c>
      <c r="AH27" s="35">
        <v>4.4</v>
      </c>
      <c r="AI27" s="572"/>
      <c r="AJ27" s="216" t="s">
        <v>93</v>
      </c>
      <c r="AK27" s="211">
        <v>44411</v>
      </c>
      <c r="AL27" s="203">
        <v>44434</v>
      </c>
      <c r="AM27" s="203">
        <v>44481</v>
      </c>
      <c r="AN27" s="674">
        <v>23</v>
      </c>
      <c r="AO27" s="675">
        <v>47</v>
      </c>
      <c r="AP27" s="276">
        <v>70</v>
      </c>
      <c r="AQ27" s="99">
        <v>30</v>
      </c>
      <c r="AR27" s="99">
        <v>0</v>
      </c>
      <c r="AS27" s="99">
        <v>0</v>
      </c>
      <c r="AT27" s="728">
        <v>0</v>
      </c>
      <c r="AU27" s="729">
        <v>7.5</v>
      </c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2:84" ht="22.5" customHeight="1" thickBot="1">
      <c r="B28" s="7"/>
      <c r="C28" s="777"/>
      <c r="D28" s="206" t="s">
        <v>100</v>
      </c>
      <c r="E28" s="207">
        <v>125.05555555555556</v>
      </c>
      <c r="F28" s="208"/>
      <c r="G28" s="168">
        <v>3.714444444444444</v>
      </c>
      <c r="H28" s="163">
        <v>61.5074074074074</v>
      </c>
      <c r="I28" s="163">
        <v>53.049358974358974</v>
      </c>
      <c r="J28" s="739">
        <v>0.701111111111111</v>
      </c>
      <c r="K28" s="162">
        <v>12.469999999999999</v>
      </c>
      <c r="L28" s="165">
        <v>21.618758093758093</v>
      </c>
      <c r="M28" s="163">
        <v>91.2825</v>
      </c>
      <c r="N28" s="168">
        <v>118.225</v>
      </c>
      <c r="O28" s="163">
        <v>101.22055555555555</v>
      </c>
      <c r="P28" s="164">
        <v>18.5</v>
      </c>
      <c r="Q28" s="270">
        <v>18.5</v>
      </c>
      <c r="R28" s="270">
        <v>43.045288045288046</v>
      </c>
      <c r="S28" s="167">
        <v>118.7125</v>
      </c>
      <c r="T28" s="279">
        <v>100.30000000000001</v>
      </c>
      <c r="U28" s="164">
        <v>64.54166666666667</v>
      </c>
      <c r="V28" s="293">
        <v>64.54166666666667</v>
      </c>
      <c r="W28" s="167">
        <v>142.74682262182262</v>
      </c>
      <c r="X28" s="209">
        <v>393.75000000000006</v>
      </c>
      <c r="Y28" s="279">
        <v>326.4592592592593</v>
      </c>
      <c r="Z28" s="162">
        <v>2.9166666666666665</v>
      </c>
      <c r="AA28" s="165">
        <v>5.061327561327562</v>
      </c>
      <c r="AB28" s="163">
        <v>13.289655172413795</v>
      </c>
      <c r="AC28" s="268">
        <v>14.937499999999998</v>
      </c>
      <c r="AD28" s="162"/>
      <c r="AE28" s="534">
        <v>4.05</v>
      </c>
      <c r="AF28" s="163">
        <v>4.1</v>
      </c>
      <c r="AG28" s="163">
        <v>4.25</v>
      </c>
      <c r="AH28" s="168">
        <v>4.575</v>
      </c>
      <c r="AI28" s="568"/>
      <c r="AJ28" s="166" t="s">
        <v>93</v>
      </c>
      <c r="AK28" s="306">
        <v>215.44444444444446</v>
      </c>
      <c r="AL28" s="307">
        <v>238.38888888888889</v>
      </c>
      <c r="AM28" s="307">
        <v>285.77777777777777</v>
      </c>
      <c r="AN28" s="210">
        <v>22.944444444444443</v>
      </c>
      <c r="AO28" s="586">
        <v>47.388888888888886</v>
      </c>
      <c r="AP28" s="719" t="s">
        <v>93</v>
      </c>
      <c r="AQ28" s="460" t="s">
        <v>93</v>
      </c>
      <c r="AR28" s="460" t="s">
        <v>93</v>
      </c>
      <c r="AS28" s="460" t="s">
        <v>93</v>
      </c>
      <c r="AT28" s="460" t="s">
        <v>93</v>
      </c>
      <c r="AU28" s="730">
        <v>1.4750000000000003</v>
      </c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2:84" ht="22.5" customHeight="1">
      <c r="B29" s="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20"/>
      <c r="AI29" s="20"/>
      <c r="AJ29" s="20"/>
      <c r="AK29" s="12"/>
      <c r="AL29" s="12"/>
      <c r="AM29" s="12"/>
      <c r="AN29" s="17"/>
      <c r="AO29" s="17"/>
      <c r="AP29" s="17"/>
      <c r="AQ29" s="20"/>
      <c r="AR29" s="17"/>
      <c r="AS29" s="17"/>
      <c r="AT29" s="17"/>
      <c r="AU29" s="384"/>
      <c r="AV29" s="17"/>
      <c r="AW29" s="17"/>
      <c r="AX29" s="17"/>
      <c r="AY29" s="17"/>
      <c r="AZ29" s="17"/>
      <c r="BA29" s="17"/>
      <c r="BB29" s="17"/>
      <c r="BC29"/>
      <c r="BD29" s="17"/>
      <c r="BE29" s="17"/>
      <c r="BF29" s="7"/>
      <c r="BG29" s="7"/>
      <c r="BH29" s="7"/>
      <c r="BI29" s="7"/>
      <c r="BJ29" s="7"/>
      <c r="BK29" s="7"/>
      <c r="BL29" s="7"/>
      <c r="BM29" s="17"/>
      <c r="BN29" s="17"/>
      <c r="BO29" s="17"/>
      <c r="BP29" s="12"/>
      <c r="BQ29" s="16"/>
      <c r="BR29" s="16"/>
      <c r="BS29" s="16"/>
      <c r="BT29" s="16"/>
      <c r="BU29" s="16"/>
      <c r="BV29" s="16"/>
      <c r="BW29" s="12"/>
      <c r="BX29" s="12"/>
      <c r="BY29" s="12"/>
      <c r="BZ29" s="12"/>
      <c r="CA29" s="12"/>
      <c r="CB29" s="7"/>
      <c r="CC29" s="7"/>
      <c r="CD29" s="7"/>
      <c r="CE29" s="7"/>
      <c r="CF29" s="7"/>
    </row>
    <row r="30" spans="2:84" ht="22.5" customHeight="1" thickBot="1">
      <c r="B30" s="7"/>
      <c r="C30" s="3" t="s">
        <v>74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/>
      <c r="AI30" s="20"/>
      <c r="AJ30" s="20"/>
      <c r="AK30" s="12"/>
      <c r="AL30" s="12"/>
      <c r="AM30" s="12"/>
      <c r="AN30" s="17"/>
      <c r="AO30" s="17"/>
      <c r="AP30" s="17"/>
      <c r="AQ30" s="20"/>
      <c r="AR30" s="17"/>
      <c r="AS30" s="17"/>
      <c r="AT30" s="17"/>
      <c r="AU30" s="384"/>
      <c r="AV30" s="17"/>
      <c r="AW30" s="17"/>
      <c r="AX30" s="17"/>
      <c r="AY30" s="17"/>
      <c r="AZ30" s="17"/>
      <c r="BA30" s="17"/>
      <c r="BB30" s="17"/>
      <c r="BC30"/>
      <c r="BD30" s="17"/>
      <c r="BE30" s="17"/>
      <c r="BF30" s="7"/>
      <c r="BG30" s="7"/>
      <c r="BH30" s="7"/>
      <c r="BI30" s="7"/>
      <c r="BJ30" s="7"/>
      <c r="BK30" s="7"/>
      <c r="BL30" s="7"/>
      <c r="BM30" s="17"/>
      <c r="BN30" s="17"/>
      <c r="BO30" s="17"/>
      <c r="BP30" s="12"/>
      <c r="BQ30" s="16"/>
      <c r="BR30" s="16"/>
      <c r="BS30" s="16"/>
      <c r="BT30" s="16"/>
      <c r="BU30" s="16"/>
      <c r="BV30" s="16"/>
      <c r="BW30" s="12"/>
      <c r="BX30" s="12"/>
      <c r="BY30" s="12"/>
      <c r="BZ30" s="12"/>
      <c r="CA30" s="12"/>
      <c r="CB30" s="7"/>
      <c r="CC30" s="7"/>
      <c r="CD30" s="7"/>
      <c r="CE30" s="7"/>
      <c r="CF30" s="7"/>
    </row>
    <row r="31" spans="2:85" ht="22.5" customHeight="1">
      <c r="B31" s="7"/>
      <c r="C31" s="751" t="s">
        <v>32</v>
      </c>
      <c r="D31" s="771" t="s">
        <v>0</v>
      </c>
      <c r="E31" s="762" t="s">
        <v>16</v>
      </c>
      <c r="F31" s="774" t="s">
        <v>91</v>
      </c>
      <c r="G31" s="768" t="s">
        <v>30</v>
      </c>
      <c r="H31" s="48" t="s">
        <v>75</v>
      </c>
      <c r="I31" s="753" t="s">
        <v>17</v>
      </c>
      <c r="J31" s="436" t="s">
        <v>29</v>
      </c>
      <c r="K31" s="749" t="s">
        <v>37</v>
      </c>
      <c r="L31" s="750"/>
      <c r="M31" s="750"/>
      <c r="N31" s="750"/>
      <c r="O31" s="750"/>
      <c r="P31" s="749" t="s">
        <v>33</v>
      </c>
      <c r="Q31" s="750"/>
      <c r="R31" s="750"/>
      <c r="S31" s="750"/>
      <c r="T31" s="752"/>
      <c r="U31" s="751" t="s">
        <v>1</v>
      </c>
      <c r="V31" s="750"/>
      <c r="W31" s="750"/>
      <c r="X31" s="750"/>
      <c r="Y31" s="752"/>
      <c r="Z31" s="749" t="s">
        <v>78</v>
      </c>
      <c r="AA31" s="750"/>
      <c r="AB31" s="750"/>
      <c r="AC31" s="752"/>
      <c r="AD31" s="749" t="s">
        <v>35</v>
      </c>
      <c r="AE31" s="750"/>
      <c r="AF31" s="750"/>
      <c r="AG31" s="750"/>
      <c r="AH31" s="752"/>
      <c r="AI31" s="820" t="s">
        <v>39</v>
      </c>
      <c r="AJ31" s="821"/>
      <c r="AK31" s="755" t="s">
        <v>36</v>
      </c>
      <c r="AL31" s="758" t="s">
        <v>2</v>
      </c>
      <c r="AM31" s="758" t="s">
        <v>3</v>
      </c>
      <c r="AN31" s="765" t="s">
        <v>4</v>
      </c>
      <c r="AO31" s="744" t="s">
        <v>5</v>
      </c>
      <c r="AP31" s="805" t="s">
        <v>6</v>
      </c>
      <c r="AQ31" s="805"/>
      <c r="AR31" s="805"/>
      <c r="AS31" s="805"/>
      <c r="AT31" s="805"/>
      <c r="AU31" s="806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7"/>
      <c r="BH31" s="7"/>
      <c r="BI31" s="7"/>
      <c r="BJ31" s="7"/>
      <c r="BK31" s="7"/>
      <c r="BL31" s="7"/>
      <c r="BM31" s="7"/>
      <c r="BN31" s="17"/>
      <c r="BO31" s="17"/>
      <c r="BP31" s="17"/>
      <c r="BQ31" s="12"/>
      <c r="BR31" s="16"/>
      <c r="BS31" s="16"/>
      <c r="BT31" s="16"/>
      <c r="BU31" s="16"/>
      <c r="BV31" s="16"/>
      <c r="BW31" s="16"/>
      <c r="BX31" s="12"/>
      <c r="BY31" s="12"/>
      <c r="BZ31" s="12"/>
      <c r="CA31" s="12"/>
      <c r="CB31" s="12"/>
      <c r="CC31" s="7"/>
      <c r="CD31" s="7"/>
      <c r="CE31" s="7"/>
      <c r="CF31" s="7"/>
      <c r="CG31" s="7"/>
    </row>
    <row r="32" spans="2:85" ht="22.5" customHeight="1" thickBot="1">
      <c r="B32" s="7"/>
      <c r="C32" s="770"/>
      <c r="D32" s="772"/>
      <c r="E32" s="763"/>
      <c r="F32" s="763"/>
      <c r="G32" s="769"/>
      <c r="H32" s="52" t="s">
        <v>27</v>
      </c>
      <c r="I32" s="754"/>
      <c r="J32" s="437" t="s">
        <v>28</v>
      </c>
      <c r="K32" s="58" t="s">
        <v>65</v>
      </c>
      <c r="L32" s="54" t="s">
        <v>23</v>
      </c>
      <c r="M32" s="54" t="s">
        <v>24</v>
      </c>
      <c r="N32" s="59" t="s">
        <v>25</v>
      </c>
      <c r="O32" s="59" t="s">
        <v>63</v>
      </c>
      <c r="P32" s="747" t="s">
        <v>22</v>
      </c>
      <c r="Q32" s="433" t="s">
        <v>65</v>
      </c>
      <c r="R32" s="54" t="s">
        <v>23</v>
      </c>
      <c r="S32" s="54" t="s">
        <v>24</v>
      </c>
      <c r="T32" s="431" t="s">
        <v>3</v>
      </c>
      <c r="U32" s="747" t="s">
        <v>22</v>
      </c>
      <c r="V32" s="433" t="s">
        <v>65</v>
      </c>
      <c r="W32" s="54" t="s">
        <v>23</v>
      </c>
      <c r="X32" s="54" t="s">
        <v>24</v>
      </c>
      <c r="Y32" s="285" t="s">
        <v>3</v>
      </c>
      <c r="Z32" s="58" t="s">
        <v>65</v>
      </c>
      <c r="AA32" s="54" t="s">
        <v>23</v>
      </c>
      <c r="AB32" s="54" t="s">
        <v>24</v>
      </c>
      <c r="AC32" s="56" t="s">
        <v>25</v>
      </c>
      <c r="AD32" s="58" t="s">
        <v>65</v>
      </c>
      <c r="AE32" s="54" t="s">
        <v>23</v>
      </c>
      <c r="AF32" s="54" t="s">
        <v>24</v>
      </c>
      <c r="AG32" s="55" t="s">
        <v>60</v>
      </c>
      <c r="AH32" s="56" t="s">
        <v>25</v>
      </c>
      <c r="AI32" s="548"/>
      <c r="AJ32" s="195"/>
      <c r="AK32" s="756"/>
      <c r="AL32" s="759"/>
      <c r="AM32" s="759"/>
      <c r="AN32" s="766"/>
      <c r="AO32" s="745"/>
      <c r="AP32" s="807"/>
      <c r="AQ32" s="807"/>
      <c r="AR32" s="807"/>
      <c r="AS32" s="807"/>
      <c r="AT32" s="807"/>
      <c r="AU32" s="808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7"/>
      <c r="BH32" s="7"/>
      <c r="BI32" s="7"/>
      <c r="BJ32" s="7"/>
      <c r="BK32" s="7"/>
      <c r="BL32" s="7"/>
      <c r="BM32" s="7"/>
      <c r="BN32" s="17"/>
      <c r="BO32" s="17"/>
      <c r="BP32" s="17"/>
      <c r="BQ32" s="12"/>
      <c r="BR32" s="16"/>
      <c r="BS32" s="16"/>
      <c r="BT32" s="16"/>
      <c r="BU32" s="16"/>
      <c r="BV32" s="16"/>
      <c r="BW32" s="16"/>
      <c r="BX32" s="12"/>
      <c r="BY32" s="12"/>
      <c r="BZ32" s="12"/>
      <c r="CA32" s="12"/>
      <c r="CB32" s="12"/>
      <c r="CC32" s="7"/>
      <c r="CD32" s="7"/>
      <c r="CE32" s="7"/>
      <c r="CF32" s="7"/>
      <c r="CG32" s="7"/>
    </row>
    <row r="33" spans="2:85" ht="22.5" customHeight="1" thickBot="1">
      <c r="B33" s="7"/>
      <c r="C33" s="770"/>
      <c r="D33" s="773"/>
      <c r="E33" s="764"/>
      <c r="F33" s="60" t="s">
        <v>18</v>
      </c>
      <c r="G33" s="60" t="s">
        <v>18</v>
      </c>
      <c r="H33" s="61" t="s">
        <v>19</v>
      </c>
      <c r="I33" s="61" t="s">
        <v>20</v>
      </c>
      <c r="J33" s="438" t="s">
        <v>21</v>
      </c>
      <c r="K33" s="68">
        <f>K7</f>
        <v>44707</v>
      </c>
      <c r="L33" s="63">
        <f>L7</f>
        <v>44716</v>
      </c>
      <c r="M33" s="63">
        <f>M7</f>
        <v>44759</v>
      </c>
      <c r="N33" s="69">
        <f>N7</f>
        <v>44784</v>
      </c>
      <c r="O33" s="66" t="str">
        <f>O7</f>
        <v>稈長</v>
      </c>
      <c r="P33" s="748"/>
      <c r="Q33" s="63">
        <f>$K33</f>
        <v>44707</v>
      </c>
      <c r="R33" s="63">
        <f>$L33</f>
        <v>44716</v>
      </c>
      <c r="S33" s="63">
        <f>$M33</f>
        <v>44759</v>
      </c>
      <c r="T33" s="432" t="s">
        <v>8</v>
      </c>
      <c r="U33" s="748"/>
      <c r="V33" s="63">
        <f>$K33</f>
        <v>44707</v>
      </c>
      <c r="W33" s="63">
        <f>$L33</f>
        <v>44716</v>
      </c>
      <c r="X33" s="63">
        <f>$M33</f>
        <v>44759</v>
      </c>
      <c r="Y33" s="215" t="s">
        <v>8</v>
      </c>
      <c r="Z33" s="68">
        <f>$K33</f>
        <v>44707</v>
      </c>
      <c r="AA33" s="63">
        <f>$L33</f>
        <v>44716</v>
      </c>
      <c r="AB33" s="69">
        <f>X33</f>
        <v>44759</v>
      </c>
      <c r="AC33" s="65">
        <f>N33</f>
        <v>44784</v>
      </c>
      <c r="AD33" s="68">
        <f>Z33</f>
        <v>44707</v>
      </c>
      <c r="AE33" s="63">
        <f>AA33</f>
        <v>44716</v>
      </c>
      <c r="AF33" s="64">
        <f>AF7</f>
        <v>44759</v>
      </c>
      <c r="AG33" s="453">
        <f>AG7</f>
        <v>44772</v>
      </c>
      <c r="AH33" s="65">
        <f>AC33</f>
        <v>44784</v>
      </c>
      <c r="AI33" s="549">
        <v>44753</v>
      </c>
      <c r="AJ33" s="196">
        <f>$AF33</f>
        <v>44759</v>
      </c>
      <c r="AK33" s="757"/>
      <c r="AL33" s="760"/>
      <c r="AM33" s="760"/>
      <c r="AN33" s="767"/>
      <c r="AO33" s="746"/>
      <c r="AP33" s="424" t="s">
        <v>9</v>
      </c>
      <c r="AQ33" s="413" t="s">
        <v>10</v>
      </c>
      <c r="AR33" s="413" t="s">
        <v>11</v>
      </c>
      <c r="AS33" s="413" t="s">
        <v>12</v>
      </c>
      <c r="AT33" s="414" t="s">
        <v>13</v>
      </c>
      <c r="AU33" s="415" t="s">
        <v>77</v>
      </c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7"/>
      <c r="BH33" s="7"/>
      <c r="BI33" s="7"/>
      <c r="BJ33" s="7"/>
      <c r="BK33" s="7"/>
      <c r="BL33" s="7"/>
      <c r="BM33" s="7"/>
      <c r="BN33" s="17"/>
      <c r="BO33" s="17"/>
      <c r="BP33" s="17"/>
      <c r="BQ33" s="12"/>
      <c r="BR33" s="16"/>
      <c r="BS33" s="16"/>
      <c r="BT33" s="16"/>
      <c r="BU33" s="16"/>
      <c r="BV33" s="16"/>
      <c r="BW33" s="16"/>
      <c r="BX33" s="12"/>
      <c r="BY33" s="12"/>
      <c r="BZ33" s="12"/>
      <c r="CA33" s="12"/>
      <c r="CB33" s="12"/>
      <c r="CC33" s="7"/>
      <c r="CD33" s="7"/>
      <c r="CE33" s="7"/>
      <c r="CF33" s="7"/>
      <c r="CG33" s="7"/>
    </row>
    <row r="34" spans="2:85" ht="22.5" customHeight="1" thickTop="1">
      <c r="B34" s="7"/>
      <c r="C34" s="800" t="s">
        <v>73</v>
      </c>
      <c r="D34" s="316" t="s">
        <v>84</v>
      </c>
      <c r="E34" s="70">
        <v>45049</v>
      </c>
      <c r="F34" s="72">
        <v>5.25</v>
      </c>
      <c r="G34" s="72">
        <v>3</v>
      </c>
      <c r="H34" s="72">
        <v>98</v>
      </c>
      <c r="I34" s="72">
        <f>H34/G34*27.5/10</f>
        <v>89.83333333333333</v>
      </c>
      <c r="J34" s="74"/>
      <c r="K34" s="80">
        <v>21.7</v>
      </c>
      <c r="L34" s="73">
        <v>25</v>
      </c>
      <c r="M34" s="73"/>
      <c r="N34" s="74"/>
      <c r="O34" s="73"/>
      <c r="P34" s="77">
        <v>30</v>
      </c>
      <c r="Q34" s="82">
        <v>30</v>
      </c>
      <c r="R34" s="288">
        <v>119</v>
      </c>
      <c r="S34" s="288"/>
      <c r="T34" s="321"/>
      <c r="U34" s="77">
        <f aca="true" t="shared" si="5" ref="U34:Y35">P34/0.3</f>
        <v>100</v>
      </c>
      <c r="V34" s="82">
        <f t="shared" si="5"/>
        <v>100</v>
      </c>
      <c r="W34" s="82">
        <f t="shared" si="5"/>
        <v>396.6666666666667</v>
      </c>
      <c r="X34" s="82">
        <f t="shared" si="5"/>
        <v>0</v>
      </c>
      <c r="Y34" s="434">
        <f t="shared" si="5"/>
        <v>0</v>
      </c>
      <c r="Z34" s="80">
        <v>5.3</v>
      </c>
      <c r="AA34" s="76">
        <v>6.2</v>
      </c>
      <c r="AB34" s="73"/>
      <c r="AC34" s="75"/>
      <c r="AD34" s="80"/>
      <c r="AE34" s="76">
        <v>4.2</v>
      </c>
      <c r="AF34" s="73"/>
      <c r="AG34" s="73"/>
      <c r="AH34" s="75"/>
      <c r="AI34" s="550"/>
      <c r="AJ34" s="78"/>
      <c r="AK34" s="426"/>
      <c r="AL34" s="8"/>
      <c r="AM34" s="8"/>
      <c r="AN34" s="429">
        <f>AL34-AK34</f>
        <v>0</v>
      </c>
      <c r="AO34" s="300">
        <f>AM34-AL34</f>
        <v>0</v>
      </c>
      <c r="AP34" s="526"/>
      <c r="AQ34" s="527"/>
      <c r="AR34" s="527"/>
      <c r="AS34" s="527"/>
      <c r="AT34" s="412"/>
      <c r="AU34" s="408">
        <f>(AQ34*25+AR34*50+AS34*75+AT34*100)/100</f>
        <v>0</v>
      </c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7"/>
      <c r="BH34" s="7"/>
      <c r="BI34" s="7"/>
      <c r="BJ34" s="7"/>
      <c r="BK34" s="7"/>
      <c r="BL34" s="7"/>
      <c r="BM34" s="7"/>
      <c r="BN34" s="17"/>
      <c r="BO34" s="17"/>
      <c r="BP34" s="17"/>
      <c r="BQ34" s="12"/>
      <c r="BR34" s="16"/>
      <c r="BS34" s="16"/>
      <c r="BT34" s="16"/>
      <c r="BU34" s="16"/>
      <c r="BV34" s="16"/>
      <c r="BW34" s="16"/>
      <c r="BX34" s="12"/>
      <c r="BY34" s="12"/>
      <c r="BZ34" s="12"/>
      <c r="CA34" s="12"/>
      <c r="CB34" s="12"/>
      <c r="CC34" s="7"/>
      <c r="CD34" s="7"/>
      <c r="CE34" s="7"/>
      <c r="CF34" s="7"/>
      <c r="CG34" s="7"/>
    </row>
    <row r="35" spans="2:85" ht="22.5" customHeight="1" thickBot="1">
      <c r="B35" s="7"/>
      <c r="C35" s="800"/>
      <c r="D35" s="317" t="s">
        <v>38</v>
      </c>
      <c r="E35" s="70">
        <v>45049</v>
      </c>
      <c r="F35" s="72">
        <v>5.25</v>
      </c>
      <c r="G35" s="83">
        <v>3.5</v>
      </c>
      <c r="H35" s="83">
        <v>66</v>
      </c>
      <c r="I35" s="83">
        <f>H35/G35*27.5/10</f>
        <v>51.857142857142854</v>
      </c>
      <c r="J35" s="74"/>
      <c r="K35" s="80">
        <v>13.8</v>
      </c>
      <c r="L35" s="73">
        <v>22.1</v>
      </c>
      <c r="M35" s="73"/>
      <c r="N35" s="74"/>
      <c r="O35" s="73"/>
      <c r="P35" s="77">
        <v>19</v>
      </c>
      <c r="Q35" s="82">
        <v>24</v>
      </c>
      <c r="R35" s="288">
        <v>27</v>
      </c>
      <c r="S35" s="288"/>
      <c r="T35" s="321"/>
      <c r="U35" s="77">
        <f t="shared" si="5"/>
        <v>63.333333333333336</v>
      </c>
      <c r="V35" s="82">
        <f t="shared" si="5"/>
        <v>80</v>
      </c>
      <c r="W35" s="82">
        <f t="shared" si="5"/>
        <v>90</v>
      </c>
      <c r="X35" s="82">
        <f t="shared" si="5"/>
        <v>0</v>
      </c>
      <c r="Y35" s="434">
        <f t="shared" si="5"/>
        <v>0</v>
      </c>
      <c r="Z35" s="80">
        <v>3.94</v>
      </c>
      <c r="AA35" s="76">
        <v>5.34</v>
      </c>
      <c r="AB35" s="73"/>
      <c r="AC35" s="75"/>
      <c r="AD35" s="80"/>
      <c r="AE35" s="76"/>
      <c r="AF35" s="73"/>
      <c r="AG35" s="73"/>
      <c r="AH35" s="75"/>
      <c r="AI35" s="550"/>
      <c r="AJ35" s="78"/>
      <c r="AK35" s="427"/>
      <c r="AL35" s="9"/>
      <c r="AM35" s="9"/>
      <c r="AN35" s="429">
        <f>AL35-AK35</f>
        <v>0</v>
      </c>
      <c r="AO35" s="300">
        <f>AM35-AL35</f>
        <v>0</v>
      </c>
      <c r="AP35" s="528"/>
      <c r="AQ35" s="529"/>
      <c r="AR35" s="529"/>
      <c r="AS35" s="529"/>
      <c r="AT35" s="411"/>
      <c r="AU35" s="407">
        <f>(AQ35*25+AR35*50+AS35*75+AT35*100)/100</f>
        <v>0</v>
      </c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7"/>
      <c r="BH35" s="7"/>
      <c r="BI35" s="7"/>
      <c r="BJ35" s="7"/>
      <c r="BK35" s="7"/>
      <c r="BL35" s="7"/>
      <c r="BM35" s="7"/>
      <c r="BN35" s="17"/>
      <c r="BO35" s="17"/>
      <c r="BP35" s="17"/>
      <c r="BQ35" s="12"/>
      <c r="BR35" s="16"/>
      <c r="BS35" s="16"/>
      <c r="BT35" s="16"/>
      <c r="BU35" s="16"/>
      <c r="BV35" s="16"/>
      <c r="BW35" s="16"/>
      <c r="BX35" s="12"/>
      <c r="BY35" s="12"/>
      <c r="BZ35" s="12"/>
      <c r="CA35" s="12"/>
      <c r="CB35" s="12"/>
      <c r="CC35" s="7"/>
      <c r="CD35" s="7"/>
      <c r="CE35" s="7"/>
      <c r="CF35" s="7"/>
      <c r="CG35" s="7"/>
    </row>
    <row r="36" spans="2:85" ht="22.5" customHeight="1" thickBot="1">
      <c r="B36" s="7"/>
      <c r="C36" s="800"/>
      <c r="D36" s="325" t="s">
        <v>101</v>
      </c>
      <c r="E36" s="326">
        <f>AVERAGE(E34:E35)</f>
        <v>45049</v>
      </c>
      <c r="F36" s="328">
        <f aca="true" t="shared" si="6" ref="F36:AT36">AVERAGE(F34:F35)</f>
        <v>5.25</v>
      </c>
      <c r="G36" s="327">
        <f t="shared" si="6"/>
        <v>3.25</v>
      </c>
      <c r="H36" s="328">
        <f t="shared" si="6"/>
        <v>82</v>
      </c>
      <c r="I36" s="328">
        <f t="shared" si="6"/>
        <v>70.84523809523809</v>
      </c>
      <c r="J36" s="329" t="e">
        <f t="shared" si="6"/>
        <v>#DIV/0!</v>
      </c>
      <c r="K36" s="330">
        <f t="shared" si="6"/>
        <v>17.75</v>
      </c>
      <c r="L36" s="331">
        <f t="shared" si="6"/>
        <v>23.55</v>
      </c>
      <c r="M36" s="331" t="e">
        <f t="shared" si="6"/>
        <v>#DIV/0!</v>
      </c>
      <c r="N36" s="332" t="e">
        <f t="shared" si="6"/>
        <v>#DIV/0!</v>
      </c>
      <c r="O36" s="331" t="e">
        <f t="shared" si="6"/>
        <v>#DIV/0!</v>
      </c>
      <c r="P36" s="334">
        <f t="shared" si="6"/>
        <v>24.5</v>
      </c>
      <c r="Q36" s="439">
        <f t="shared" si="6"/>
        <v>27</v>
      </c>
      <c r="R36" s="331">
        <f t="shared" si="6"/>
        <v>73</v>
      </c>
      <c r="S36" s="331" t="e">
        <f t="shared" si="6"/>
        <v>#DIV/0!</v>
      </c>
      <c r="T36" s="332" t="e">
        <f t="shared" si="6"/>
        <v>#DIV/0!</v>
      </c>
      <c r="U36" s="334">
        <f t="shared" si="6"/>
        <v>81.66666666666667</v>
      </c>
      <c r="V36" s="336">
        <f t="shared" si="6"/>
        <v>90</v>
      </c>
      <c r="W36" s="335">
        <f t="shared" si="6"/>
        <v>243.33333333333334</v>
      </c>
      <c r="X36" s="335">
        <f t="shared" si="6"/>
        <v>0</v>
      </c>
      <c r="Y36" s="435">
        <f t="shared" si="6"/>
        <v>0</v>
      </c>
      <c r="Z36" s="330">
        <f t="shared" si="6"/>
        <v>4.62</v>
      </c>
      <c r="AA36" s="331">
        <f t="shared" si="6"/>
        <v>5.77</v>
      </c>
      <c r="AB36" s="331" t="e">
        <f t="shared" si="6"/>
        <v>#DIV/0!</v>
      </c>
      <c r="AC36" s="476" t="e">
        <f t="shared" si="6"/>
        <v>#DIV/0!</v>
      </c>
      <c r="AD36" s="330" t="e">
        <f t="shared" si="6"/>
        <v>#DIV/0!</v>
      </c>
      <c r="AE36" s="331">
        <f t="shared" si="6"/>
        <v>4.2</v>
      </c>
      <c r="AF36" s="331" t="e">
        <f t="shared" si="6"/>
        <v>#DIV/0!</v>
      </c>
      <c r="AG36" s="337" t="e">
        <f t="shared" si="6"/>
        <v>#DIV/0!</v>
      </c>
      <c r="AH36" s="333" t="e">
        <f t="shared" si="6"/>
        <v>#DIV/0!</v>
      </c>
      <c r="AI36" s="333"/>
      <c r="AJ36" s="338" t="e">
        <f t="shared" si="6"/>
        <v>#DIV/0!</v>
      </c>
      <c r="AK36" s="428" t="e">
        <f t="shared" si="6"/>
        <v>#DIV/0!</v>
      </c>
      <c r="AL36" s="339" t="e">
        <f t="shared" si="6"/>
        <v>#DIV/0!</v>
      </c>
      <c r="AM36" s="339" t="e">
        <f t="shared" si="6"/>
        <v>#DIV/0!</v>
      </c>
      <c r="AN36" s="336">
        <f t="shared" si="6"/>
        <v>0</v>
      </c>
      <c r="AO36" s="425">
        <f t="shared" si="6"/>
        <v>0</v>
      </c>
      <c r="AP36" s="530" t="e">
        <f t="shared" si="6"/>
        <v>#DIV/0!</v>
      </c>
      <c r="AQ36" s="531" t="e">
        <f t="shared" si="6"/>
        <v>#DIV/0!</v>
      </c>
      <c r="AR36" s="531" t="e">
        <f t="shared" si="6"/>
        <v>#DIV/0!</v>
      </c>
      <c r="AS36" s="531" t="e">
        <f t="shared" si="6"/>
        <v>#DIV/0!</v>
      </c>
      <c r="AT36" s="416" t="e">
        <f t="shared" si="6"/>
        <v>#DIV/0!</v>
      </c>
      <c r="AU36" s="417" t="e">
        <f>AQ36*0.25+AR36*0.5+AS36*0.75+AT36</f>
        <v>#DIV/0!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7"/>
      <c r="BH36" s="7"/>
      <c r="BI36" s="7"/>
      <c r="BJ36" s="7"/>
      <c r="BK36" s="7"/>
      <c r="BL36" s="7"/>
      <c r="BM36" s="7"/>
      <c r="BN36" s="17"/>
      <c r="BO36" s="17"/>
      <c r="BP36" s="17"/>
      <c r="BQ36" s="12"/>
      <c r="BR36" s="16"/>
      <c r="BS36" s="16"/>
      <c r="BT36" s="16"/>
      <c r="BU36" s="16"/>
      <c r="BV36" s="16"/>
      <c r="BW36" s="16"/>
      <c r="BX36" s="12"/>
      <c r="BY36" s="12"/>
      <c r="BZ36" s="12"/>
      <c r="CA36" s="12"/>
      <c r="CB36" s="12"/>
      <c r="CC36" s="7"/>
      <c r="CD36" s="7"/>
      <c r="CE36" s="7"/>
      <c r="CF36" s="7"/>
      <c r="CG36" s="7"/>
    </row>
    <row r="37" spans="2:85" s="309" customFormat="1" ht="22.5" customHeight="1">
      <c r="B37" s="7"/>
      <c r="C37" s="800"/>
      <c r="D37" s="418" t="s">
        <v>102</v>
      </c>
      <c r="E37" s="419">
        <v>44686</v>
      </c>
      <c r="F37" s="205">
        <v>5.775</v>
      </c>
      <c r="G37" s="204">
        <v>3.25</v>
      </c>
      <c r="H37" s="205">
        <v>60</v>
      </c>
      <c r="I37" s="205">
        <v>51.287499999999994</v>
      </c>
      <c r="J37" s="451">
        <v>1.15</v>
      </c>
      <c r="K37" s="454">
        <v>10.775</v>
      </c>
      <c r="L37" s="455">
        <v>18.825000000000003</v>
      </c>
      <c r="M37" s="455">
        <v>80.25</v>
      </c>
      <c r="N37" s="456">
        <v>107.3</v>
      </c>
      <c r="O37" s="455">
        <v>88.37</v>
      </c>
      <c r="P37" s="461">
        <v>19</v>
      </c>
      <c r="Q37" s="464">
        <v>18.5</v>
      </c>
      <c r="R37" s="465">
        <v>46.5</v>
      </c>
      <c r="S37" s="465">
        <v>131</v>
      </c>
      <c r="T37" s="466">
        <v>99.5</v>
      </c>
      <c r="U37" s="461">
        <v>63.333333333333336</v>
      </c>
      <c r="V37" s="462">
        <v>61.66666666666667</v>
      </c>
      <c r="W37" s="465">
        <v>155</v>
      </c>
      <c r="X37" s="465">
        <v>436.6666666666667</v>
      </c>
      <c r="Y37" s="467">
        <v>331.6666666666667</v>
      </c>
      <c r="Z37" s="454">
        <v>3</v>
      </c>
      <c r="AA37" s="455">
        <v>5.27</v>
      </c>
      <c r="AB37" s="455">
        <v>12</v>
      </c>
      <c r="AC37" s="477">
        <v>13.1</v>
      </c>
      <c r="AD37" s="454" t="e">
        <v>#DIV/0!</v>
      </c>
      <c r="AE37" s="455">
        <v>4.05</v>
      </c>
      <c r="AF37" s="455">
        <v>4.1</v>
      </c>
      <c r="AG37" s="468">
        <v>4.15</v>
      </c>
      <c r="AH37" s="457">
        <v>4.25</v>
      </c>
      <c r="AI37" s="457"/>
      <c r="AJ37" s="214">
        <v>3.8</v>
      </c>
      <c r="AK37" s="499">
        <v>44760</v>
      </c>
      <c r="AL37" s="500">
        <v>44781.5</v>
      </c>
      <c r="AM37" s="500">
        <v>44820.5</v>
      </c>
      <c r="AN37" s="469">
        <v>21.5</v>
      </c>
      <c r="AO37" s="522">
        <v>39</v>
      </c>
      <c r="AP37" s="532">
        <v>0.5</v>
      </c>
      <c r="AQ37" s="533">
        <v>50</v>
      </c>
      <c r="AR37" s="533">
        <v>50</v>
      </c>
      <c r="AS37" s="533">
        <v>0</v>
      </c>
      <c r="AT37" s="420">
        <v>0</v>
      </c>
      <c r="AU37" s="421">
        <v>37.5</v>
      </c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7"/>
      <c r="BH37" s="7"/>
      <c r="BI37" s="7"/>
      <c r="BJ37" s="7"/>
      <c r="BK37" s="7"/>
      <c r="BL37" s="7"/>
      <c r="BM37" s="7"/>
      <c r="BN37" s="17"/>
      <c r="BO37" s="17"/>
      <c r="BP37" s="17"/>
      <c r="BQ37" s="12"/>
      <c r="BR37" s="16"/>
      <c r="BS37" s="16"/>
      <c r="BT37" s="16"/>
      <c r="BU37" s="16"/>
      <c r="BV37" s="16"/>
      <c r="BW37" s="16"/>
      <c r="BX37" s="12"/>
      <c r="BY37" s="12"/>
      <c r="BZ37" s="12"/>
      <c r="CA37" s="12"/>
      <c r="CB37" s="12"/>
      <c r="CC37" s="7"/>
      <c r="CD37" s="7"/>
      <c r="CE37" s="7"/>
      <c r="CF37" s="7"/>
      <c r="CG37" s="7"/>
    </row>
    <row r="38" spans="2:85" ht="22.5" customHeight="1" thickBot="1">
      <c r="B38" s="7"/>
      <c r="C38" s="801"/>
      <c r="D38" s="423" t="s">
        <v>107</v>
      </c>
      <c r="E38" s="422">
        <v>124</v>
      </c>
      <c r="F38" s="541"/>
      <c r="G38" s="460">
        <v>3.325</v>
      </c>
      <c r="H38" s="460">
        <v>64.075</v>
      </c>
      <c r="I38" s="460">
        <v>54.275</v>
      </c>
      <c r="J38" s="740">
        <v>0.95</v>
      </c>
      <c r="K38" s="458">
        <v>11.058916083916085</v>
      </c>
      <c r="L38" s="460">
        <v>18.708721833721835</v>
      </c>
      <c r="M38" s="459">
        <v>79.53</v>
      </c>
      <c r="N38" s="460">
        <v>109.32499999999999</v>
      </c>
      <c r="O38" s="460">
        <v>87.04999999999998</v>
      </c>
      <c r="P38" s="210">
        <v>19.75</v>
      </c>
      <c r="Q38" s="741">
        <v>20.25</v>
      </c>
      <c r="R38" s="470">
        <v>51.37509712509713</v>
      </c>
      <c r="S38" s="471">
        <v>136.3</v>
      </c>
      <c r="T38" s="472">
        <v>90.25</v>
      </c>
      <c r="U38" s="210">
        <v>65</v>
      </c>
      <c r="V38" s="463">
        <v>67.25</v>
      </c>
      <c r="W38" s="471">
        <v>171.11480186480185</v>
      </c>
      <c r="X38" s="471">
        <v>454.4</v>
      </c>
      <c r="Y38" s="473">
        <v>301</v>
      </c>
      <c r="Z38" s="458">
        <v>2.588908313908314</v>
      </c>
      <c r="AA38" s="460">
        <v>5.122824397824398</v>
      </c>
      <c r="AB38" s="460">
        <v>11.747499999999999</v>
      </c>
      <c r="AC38" s="478">
        <v>13.299999999999999</v>
      </c>
      <c r="AD38" s="474"/>
      <c r="AE38" s="459">
        <v>4.199999999999999</v>
      </c>
      <c r="AF38" s="460">
        <v>4.0525</v>
      </c>
      <c r="AG38" s="460">
        <v>4.0725</v>
      </c>
      <c r="AH38" s="478">
        <v>4.25</v>
      </c>
      <c r="AI38" s="551"/>
      <c r="AJ38" s="475" t="s">
        <v>93</v>
      </c>
      <c r="AK38" s="501">
        <v>11157.75</v>
      </c>
      <c r="AL38" s="502">
        <v>11179</v>
      </c>
      <c r="AM38" s="502">
        <v>11216.5</v>
      </c>
      <c r="AN38" s="210">
        <v>21.25</v>
      </c>
      <c r="AO38" s="210">
        <v>37.5</v>
      </c>
      <c r="AP38" s="742" t="s">
        <v>93</v>
      </c>
      <c r="AQ38" s="525" t="s">
        <v>93</v>
      </c>
      <c r="AR38" s="525" t="s">
        <v>93</v>
      </c>
      <c r="AS38" s="525" t="s">
        <v>93</v>
      </c>
      <c r="AT38" s="525" t="s">
        <v>93</v>
      </c>
      <c r="AU38" s="743">
        <v>20.95</v>
      </c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7"/>
      <c r="BH38" s="7"/>
      <c r="BI38" s="7"/>
      <c r="BJ38" s="7"/>
      <c r="BK38" s="7"/>
      <c r="BL38" s="7"/>
      <c r="BM38" s="7"/>
      <c r="BN38" s="17"/>
      <c r="BO38" s="17"/>
      <c r="BP38" s="17"/>
      <c r="BQ38" s="12"/>
      <c r="BR38" s="16"/>
      <c r="BS38" s="16"/>
      <c r="BT38" s="16"/>
      <c r="BU38" s="16"/>
      <c r="BV38" s="16"/>
      <c r="BW38" s="16"/>
      <c r="BX38" s="12"/>
      <c r="BY38" s="12"/>
      <c r="BZ38" s="12"/>
      <c r="CA38" s="12"/>
      <c r="CB38" s="12"/>
      <c r="CC38" s="7"/>
      <c r="CD38" s="7"/>
      <c r="CE38" s="7"/>
      <c r="CF38" s="7"/>
      <c r="CG38" s="7"/>
    </row>
    <row r="39" spans="2:82" s="363" customFormat="1" ht="19.5" customHeight="1">
      <c r="B39" s="7"/>
      <c r="C39" s="547"/>
      <c r="D39" s="26"/>
      <c r="E39" s="29"/>
      <c r="F39" s="27"/>
      <c r="G39" s="361"/>
      <c r="H39" s="27"/>
      <c r="I39" s="27"/>
      <c r="J39" s="19"/>
      <c r="K39" s="27"/>
      <c r="L39" s="27"/>
      <c r="M39" s="27"/>
      <c r="N39" s="27"/>
      <c r="O39" s="27"/>
      <c r="P39" s="25"/>
      <c r="Q39" s="1"/>
      <c r="R39" s="1"/>
      <c r="S39" s="362"/>
      <c r="T39" s="1"/>
      <c r="U39" s="25"/>
      <c r="V39" s="25"/>
      <c r="W39" s="25"/>
      <c r="X39" s="25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2"/>
      <c r="AM39" s="12"/>
      <c r="AN39" s="12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7"/>
      <c r="BE39" s="7"/>
      <c r="BF39" s="7"/>
      <c r="BG39" s="7"/>
      <c r="BH39" s="7"/>
      <c r="BI39" s="7"/>
      <c r="BJ39" s="7"/>
      <c r="BK39" s="17"/>
      <c r="BL39" s="17"/>
      <c r="BM39" s="17"/>
      <c r="BN39" s="12"/>
      <c r="BO39" s="16"/>
      <c r="BP39" s="16"/>
      <c r="BQ39" s="16"/>
      <c r="BR39" s="16"/>
      <c r="BS39" s="16"/>
      <c r="BT39" s="16"/>
      <c r="BU39" s="12"/>
      <c r="BV39" s="12"/>
      <c r="BW39" s="12"/>
      <c r="BX39" s="12"/>
      <c r="BY39" s="12"/>
      <c r="BZ39" s="7"/>
      <c r="CA39" s="7"/>
      <c r="CB39" s="7"/>
      <c r="CC39" s="7"/>
      <c r="CD39" s="7"/>
    </row>
    <row r="40" spans="2:84" s="363" customFormat="1" ht="22.5" customHeight="1" thickBot="1">
      <c r="B40" s="7"/>
      <c r="C40" s="3" t="s">
        <v>109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20"/>
      <c r="AI40" s="20"/>
      <c r="AJ40" s="20"/>
      <c r="AK40" s="12"/>
      <c r="AL40" s="12"/>
      <c r="AM40" s="12"/>
      <c r="AN40" s="17"/>
      <c r="AO40" s="17"/>
      <c r="AP40" s="17"/>
      <c r="AQ40" s="20"/>
      <c r="AR40" s="17"/>
      <c r="AS40" s="17"/>
      <c r="AT40" s="17"/>
      <c r="AU40" s="384"/>
      <c r="AV40" s="17"/>
      <c r="AW40" s="17"/>
      <c r="AX40" s="17"/>
      <c r="AY40" s="17"/>
      <c r="AZ40" s="17"/>
      <c r="BA40" s="17"/>
      <c r="BB40" s="17"/>
      <c r="BD40" s="17"/>
      <c r="BE40" s="17"/>
      <c r="BF40" s="7"/>
      <c r="BG40" s="7"/>
      <c r="BH40" s="7"/>
      <c r="BI40" s="7"/>
      <c r="BJ40" s="7"/>
      <c r="BK40" s="7"/>
      <c r="BL40" s="7"/>
      <c r="BM40" s="17"/>
      <c r="BN40" s="17"/>
      <c r="BO40" s="17"/>
      <c r="BP40" s="12"/>
      <c r="BQ40" s="16"/>
      <c r="BR40" s="16"/>
      <c r="BS40" s="16"/>
      <c r="BT40" s="16"/>
      <c r="BU40" s="16"/>
      <c r="BV40" s="16"/>
      <c r="BW40" s="12"/>
      <c r="BX40" s="12"/>
      <c r="BY40" s="12"/>
      <c r="BZ40" s="12"/>
      <c r="CA40" s="12"/>
      <c r="CB40" s="7"/>
      <c r="CC40" s="7"/>
      <c r="CD40" s="7"/>
      <c r="CE40" s="7"/>
      <c r="CF40" s="7"/>
    </row>
    <row r="41" spans="2:85" s="363" customFormat="1" ht="22.5" customHeight="1">
      <c r="B41" s="7"/>
      <c r="C41" s="751" t="s">
        <v>32</v>
      </c>
      <c r="D41" s="771" t="s">
        <v>0</v>
      </c>
      <c r="E41" s="762" t="s">
        <v>16</v>
      </c>
      <c r="F41" s="774" t="s">
        <v>91</v>
      </c>
      <c r="G41" s="768" t="s">
        <v>30</v>
      </c>
      <c r="H41" s="48" t="s">
        <v>75</v>
      </c>
      <c r="I41" s="753" t="s">
        <v>17</v>
      </c>
      <c r="J41" s="436" t="s">
        <v>29</v>
      </c>
      <c r="K41" s="749" t="s">
        <v>37</v>
      </c>
      <c r="L41" s="750"/>
      <c r="M41" s="750"/>
      <c r="N41" s="750"/>
      <c r="O41" s="750"/>
      <c r="P41" s="749" t="s">
        <v>33</v>
      </c>
      <c r="Q41" s="750"/>
      <c r="R41" s="750"/>
      <c r="S41" s="750"/>
      <c r="T41" s="752"/>
      <c r="U41" s="751" t="s">
        <v>1</v>
      </c>
      <c r="V41" s="750"/>
      <c r="W41" s="750"/>
      <c r="X41" s="750"/>
      <c r="Y41" s="752"/>
      <c r="Z41" s="749" t="s">
        <v>78</v>
      </c>
      <c r="AA41" s="750"/>
      <c r="AB41" s="750"/>
      <c r="AC41" s="752"/>
      <c r="AD41" s="749" t="s">
        <v>35</v>
      </c>
      <c r="AE41" s="750"/>
      <c r="AF41" s="750"/>
      <c r="AG41" s="750"/>
      <c r="AH41" s="752"/>
      <c r="AI41" s="820" t="s">
        <v>39</v>
      </c>
      <c r="AJ41" s="821"/>
      <c r="AK41" s="755" t="s">
        <v>36</v>
      </c>
      <c r="AL41" s="758" t="s">
        <v>2</v>
      </c>
      <c r="AM41" s="758" t="s">
        <v>3</v>
      </c>
      <c r="AN41" s="765" t="s">
        <v>4</v>
      </c>
      <c r="AO41" s="744" t="s">
        <v>5</v>
      </c>
      <c r="AP41" s="805" t="s">
        <v>6</v>
      </c>
      <c r="AQ41" s="805"/>
      <c r="AR41" s="805"/>
      <c r="AS41" s="805"/>
      <c r="AT41" s="805"/>
      <c r="AU41" s="806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7"/>
      <c r="BH41" s="7"/>
      <c r="BI41" s="7"/>
      <c r="BJ41" s="7"/>
      <c r="BK41" s="7"/>
      <c r="BL41" s="7"/>
      <c r="BM41" s="7"/>
      <c r="BN41" s="17"/>
      <c r="BO41" s="17"/>
      <c r="BP41" s="17"/>
      <c r="BQ41" s="12"/>
      <c r="BR41" s="16"/>
      <c r="BS41" s="16"/>
      <c r="BT41" s="16"/>
      <c r="BU41" s="16"/>
      <c r="BV41" s="16"/>
      <c r="BW41" s="16"/>
      <c r="BX41" s="12"/>
      <c r="BY41" s="12"/>
      <c r="BZ41" s="12"/>
      <c r="CA41" s="12"/>
      <c r="CB41" s="12"/>
      <c r="CC41" s="7"/>
      <c r="CD41" s="7"/>
      <c r="CE41" s="7"/>
      <c r="CF41" s="7"/>
      <c r="CG41" s="7"/>
    </row>
    <row r="42" spans="2:85" s="363" customFormat="1" ht="22.5" customHeight="1" thickBot="1">
      <c r="B42" s="7"/>
      <c r="C42" s="770"/>
      <c r="D42" s="772"/>
      <c r="E42" s="763"/>
      <c r="F42" s="763"/>
      <c r="G42" s="769"/>
      <c r="H42" s="52" t="s">
        <v>27</v>
      </c>
      <c r="I42" s="754"/>
      <c r="J42" s="437" t="s">
        <v>28</v>
      </c>
      <c r="K42" s="58" t="s">
        <v>65</v>
      </c>
      <c r="L42" s="54" t="s">
        <v>23</v>
      </c>
      <c r="M42" s="54" t="s">
        <v>24</v>
      </c>
      <c r="N42" s="59" t="s">
        <v>25</v>
      </c>
      <c r="O42" s="59" t="s">
        <v>63</v>
      </c>
      <c r="P42" s="747" t="s">
        <v>22</v>
      </c>
      <c r="Q42" s="433" t="s">
        <v>65</v>
      </c>
      <c r="R42" s="54" t="s">
        <v>23</v>
      </c>
      <c r="S42" s="54" t="s">
        <v>24</v>
      </c>
      <c r="T42" s="431" t="s">
        <v>3</v>
      </c>
      <c r="U42" s="747" t="s">
        <v>22</v>
      </c>
      <c r="V42" s="433" t="s">
        <v>65</v>
      </c>
      <c r="W42" s="54" t="s">
        <v>23</v>
      </c>
      <c r="X42" s="54" t="s">
        <v>24</v>
      </c>
      <c r="Y42" s="285" t="s">
        <v>3</v>
      </c>
      <c r="Z42" s="58" t="s">
        <v>65</v>
      </c>
      <c r="AA42" s="54" t="s">
        <v>23</v>
      </c>
      <c r="AB42" s="54" t="s">
        <v>24</v>
      </c>
      <c r="AC42" s="56" t="s">
        <v>25</v>
      </c>
      <c r="AD42" s="58" t="s">
        <v>65</v>
      </c>
      <c r="AE42" s="54" t="s">
        <v>23</v>
      </c>
      <c r="AF42" s="54" t="s">
        <v>24</v>
      </c>
      <c r="AG42" s="55" t="s">
        <v>60</v>
      </c>
      <c r="AH42" s="56" t="s">
        <v>25</v>
      </c>
      <c r="AI42" s="548"/>
      <c r="AJ42" s="195"/>
      <c r="AK42" s="756"/>
      <c r="AL42" s="759"/>
      <c r="AM42" s="759"/>
      <c r="AN42" s="766"/>
      <c r="AO42" s="745"/>
      <c r="AP42" s="807"/>
      <c r="AQ42" s="807"/>
      <c r="AR42" s="807"/>
      <c r="AS42" s="807"/>
      <c r="AT42" s="807"/>
      <c r="AU42" s="808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7"/>
      <c r="BH42" s="7"/>
      <c r="BI42" s="7"/>
      <c r="BJ42" s="7"/>
      <c r="BK42" s="7"/>
      <c r="BL42" s="7"/>
      <c r="BM42" s="7"/>
      <c r="BN42" s="17"/>
      <c r="BO42" s="17"/>
      <c r="BP42" s="17"/>
      <c r="BQ42" s="12"/>
      <c r="BR42" s="16"/>
      <c r="BS42" s="16"/>
      <c r="BT42" s="16"/>
      <c r="BU42" s="16"/>
      <c r="BV42" s="16"/>
      <c r="BW42" s="16"/>
      <c r="BX42" s="12"/>
      <c r="BY42" s="12"/>
      <c r="BZ42" s="12"/>
      <c r="CA42" s="12"/>
      <c r="CB42" s="12"/>
      <c r="CC42" s="7"/>
      <c r="CD42" s="7"/>
      <c r="CE42" s="7"/>
      <c r="CF42" s="7"/>
      <c r="CG42" s="7"/>
    </row>
    <row r="43" spans="2:85" s="363" customFormat="1" ht="22.5" customHeight="1" thickBot="1">
      <c r="B43" s="7"/>
      <c r="C43" s="770"/>
      <c r="D43" s="773"/>
      <c r="E43" s="764"/>
      <c r="F43" s="60" t="s">
        <v>18</v>
      </c>
      <c r="G43" s="60" t="s">
        <v>18</v>
      </c>
      <c r="H43" s="61" t="s">
        <v>19</v>
      </c>
      <c r="I43" s="61" t="s">
        <v>20</v>
      </c>
      <c r="J43" s="438" t="s">
        <v>21</v>
      </c>
      <c r="K43" s="68">
        <v>44707</v>
      </c>
      <c r="L43" s="63">
        <v>44716</v>
      </c>
      <c r="M43" s="63">
        <v>44759</v>
      </c>
      <c r="N43" s="69">
        <v>44784</v>
      </c>
      <c r="O43" s="66" t="s">
        <v>112</v>
      </c>
      <c r="P43" s="748"/>
      <c r="Q43" s="63">
        <f>$K43</f>
        <v>44707</v>
      </c>
      <c r="R43" s="63">
        <f>$L43</f>
        <v>44716</v>
      </c>
      <c r="S43" s="63">
        <f>$M43</f>
        <v>44759</v>
      </c>
      <c r="T43" s="432" t="s">
        <v>8</v>
      </c>
      <c r="U43" s="748"/>
      <c r="V43" s="63">
        <f>$K43</f>
        <v>44707</v>
      </c>
      <c r="W43" s="63">
        <f>$L43</f>
        <v>44716</v>
      </c>
      <c r="X43" s="63">
        <f>$M43</f>
        <v>44759</v>
      </c>
      <c r="Y43" s="215" t="s">
        <v>8</v>
      </c>
      <c r="Z43" s="68">
        <f>$K43</f>
        <v>44707</v>
      </c>
      <c r="AA43" s="63">
        <f>$L43</f>
        <v>44716</v>
      </c>
      <c r="AB43" s="69">
        <f>X43</f>
        <v>44759</v>
      </c>
      <c r="AC43" s="65">
        <f>N43</f>
        <v>44784</v>
      </c>
      <c r="AD43" s="68">
        <f>Z43</f>
        <v>44707</v>
      </c>
      <c r="AE43" s="63">
        <f>AA43</f>
        <v>44716</v>
      </c>
      <c r="AF43" s="64">
        <f>AF16</f>
        <v>44759</v>
      </c>
      <c r="AG43" s="453">
        <f>AG16</f>
        <v>44772</v>
      </c>
      <c r="AH43" s="65">
        <f>AC43</f>
        <v>44784</v>
      </c>
      <c r="AI43" s="549">
        <v>44753</v>
      </c>
      <c r="AJ43" s="196">
        <f>$AF43</f>
        <v>44759</v>
      </c>
      <c r="AK43" s="757"/>
      <c r="AL43" s="760"/>
      <c r="AM43" s="760"/>
      <c r="AN43" s="767"/>
      <c r="AO43" s="746"/>
      <c r="AP43" s="424" t="s">
        <v>9</v>
      </c>
      <c r="AQ43" s="413" t="s">
        <v>10</v>
      </c>
      <c r="AR43" s="413" t="s">
        <v>11</v>
      </c>
      <c r="AS43" s="413" t="s">
        <v>12</v>
      </c>
      <c r="AT43" s="414" t="s">
        <v>13</v>
      </c>
      <c r="AU43" s="415" t="s">
        <v>77</v>
      </c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7"/>
      <c r="BH43" s="7"/>
      <c r="BI43" s="7"/>
      <c r="BJ43" s="7"/>
      <c r="BK43" s="7"/>
      <c r="BL43" s="7"/>
      <c r="BM43" s="7"/>
      <c r="BN43" s="17"/>
      <c r="BO43" s="17"/>
      <c r="BP43" s="17"/>
      <c r="BQ43" s="12"/>
      <c r="BR43" s="16"/>
      <c r="BS43" s="16"/>
      <c r="BT43" s="16"/>
      <c r="BU43" s="16"/>
      <c r="BV43" s="16"/>
      <c r="BW43" s="16"/>
      <c r="BX43" s="12"/>
      <c r="BY43" s="12"/>
      <c r="BZ43" s="12"/>
      <c r="CA43" s="12"/>
      <c r="CB43" s="12"/>
      <c r="CC43" s="7"/>
      <c r="CD43" s="7"/>
      <c r="CE43" s="7"/>
      <c r="CF43" s="7"/>
      <c r="CG43" s="7"/>
    </row>
    <row r="44" spans="2:85" s="363" customFormat="1" ht="22.5" customHeight="1" thickBot="1" thickTop="1">
      <c r="B44" s="7"/>
      <c r="C44" s="825" t="s">
        <v>111</v>
      </c>
      <c r="D44" s="316" t="s">
        <v>110</v>
      </c>
      <c r="E44" s="70">
        <v>45045</v>
      </c>
      <c r="F44" s="72">
        <v>5.88</v>
      </c>
      <c r="G44" s="72">
        <v>3.5</v>
      </c>
      <c r="H44" s="72">
        <v>52</v>
      </c>
      <c r="I44" s="72">
        <f>H44/G44*27.5/10</f>
        <v>40.85714285714286</v>
      </c>
      <c r="J44" s="74">
        <v>1.5</v>
      </c>
      <c r="K44" s="80">
        <v>18.4</v>
      </c>
      <c r="L44" s="73">
        <v>26.4</v>
      </c>
      <c r="M44" s="73"/>
      <c r="N44" s="74"/>
      <c r="O44" s="73"/>
      <c r="P44" s="77">
        <v>16</v>
      </c>
      <c r="Q44" s="82">
        <v>21</v>
      </c>
      <c r="R44" s="288">
        <v>52</v>
      </c>
      <c r="S44" s="288"/>
      <c r="T44" s="321"/>
      <c r="U44" s="77">
        <f>P44/0.3</f>
        <v>53.333333333333336</v>
      </c>
      <c r="V44" s="82">
        <f>Q44/0.3</f>
        <v>70</v>
      </c>
      <c r="W44" s="82">
        <f>R44/0.3</f>
        <v>173.33333333333334</v>
      </c>
      <c r="X44" s="82">
        <f>S44/0.3</f>
        <v>0</v>
      </c>
      <c r="Y44" s="434">
        <f>T44/0.3</f>
        <v>0</v>
      </c>
      <c r="Z44" s="80">
        <v>4.34</v>
      </c>
      <c r="AA44" s="76">
        <v>5.52</v>
      </c>
      <c r="AB44" s="73"/>
      <c r="AC44" s="75"/>
      <c r="AD44" s="80"/>
      <c r="AE44" s="76">
        <v>4.2</v>
      </c>
      <c r="AF44" s="73"/>
      <c r="AG44" s="73"/>
      <c r="AH44" s="75"/>
      <c r="AI44" s="550"/>
      <c r="AJ44" s="78"/>
      <c r="AK44" s="426"/>
      <c r="AL44" s="8"/>
      <c r="AM44" s="8"/>
      <c r="AN44" s="429">
        <f>AL44-AK44</f>
        <v>0</v>
      </c>
      <c r="AO44" s="300">
        <f>AM44-AL44</f>
        <v>0</v>
      </c>
      <c r="AP44" s="526"/>
      <c r="AQ44" s="527"/>
      <c r="AR44" s="527"/>
      <c r="AS44" s="527"/>
      <c r="AT44" s="412"/>
      <c r="AU44" s="408">
        <f>(AQ44*25+AR44*50+AS44*75+AT44*100)/100</f>
        <v>0</v>
      </c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7"/>
      <c r="BH44" s="7"/>
      <c r="BI44" s="7"/>
      <c r="BJ44" s="7"/>
      <c r="BK44" s="7"/>
      <c r="BL44" s="7"/>
      <c r="BM44" s="7"/>
      <c r="BN44" s="17"/>
      <c r="BO44" s="17"/>
      <c r="BP44" s="17"/>
      <c r="BQ44" s="12"/>
      <c r="BR44" s="16"/>
      <c r="BS44" s="16"/>
      <c r="BT44" s="16"/>
      <c r="BU44" s="16"/>
      <c r="BV44" s="16"/>
      <c r="BW44" s="16"/>
      <c r="BX44" s="12"/>
      <c r="BY44" s="12"/>
      <c r="BZ44" s="12"/>
      <c r="CA44" s="12"/>
      <c r="CB44" s="12"/>
      <c r="CC44" s="7"/>
      <c r="CD44" s="7"/>
      <c r="CE44" s="7"/>
      <c r="CF44" s="7"/>
      <c r="CG44" s="7"/>
    </row>
    <row r="45" spans="2:85" s="363" customFormat="1" ht="22.5" customHeight="1" thickBot="1">
      <c r="B45" s="7"/>
      <c r="C45" s="826"/>
      <c r="D45" s="325" t="s">
        <v>101</v>
      </c>
      <c r="E45" s="326">
        <f aca="true" t="shared" si="7" ref="E45:AH45">AVERAGE(E44:E44)</f>
        <v>45045</v>
      </c>
      <c r="F45" s="328">
        <f t="shared" si="7"/>
        <v>5.88</v>
      </c>
      <c r="G45" s="327">
        <f t="shared" si="7"/>
        <v>3.5</v>
      </c>
      <c r="H45" s="328">
        <f t="shared" si="7"/>
        <v>52</v>
      </c>
      <c r="I45" s="328">
        <f t="shared" si="7"/>
        <v>40.85714285714286</v>
      </c>
      <c r="J45" s="329">
        <f t="shared" si="7"/>
        <v>1.5</v>
      </c>
      <c r="K45" s="330">
        <f t="shared" si="7"/>
        <v>18.4</v>
      </c>
      <c r="L45" s="488">
        <f t="shared" si="7"/>
        <v>26.4</v>
      </c>
      <c r="M45" s="488" t="e">
        <f t="shared" si="7"/>
        <v>#DIV/0!</v>
      </c>
      <c r="N45" s="332" t="e">
        <f t="shared" si="7"/>
        <v>#DIV/0!</v>
      </c>
      <c r="O45" s="488" t="e">
        <f t="shared" si="7"/>
        <v>#DIV/0!</v>
      </c>
      <c r="P45" s="334">
        <f t="shared" si="7"/>
        <v>16</v>
      </c>
      <c r="Q45" s="439">
        <f t="shared" si="7"/>
        <v>21</v>
      </c>
      <c r="R45" s="335">
        <f t="shared" si="7"/>
        <v>52</v>
      </c>
      <c r="S45" s="488" t="e">
        <f t="shared" si="7"/>
        <v>#DIV/0!</v>
      </c>
      <c r="T45" s="332" t="e">
        <f t="shared" si="7"/>
        <v>#DIV/0!</v>
      </c>
      <c r="U45" s="334">
        <f t="shared" si="7"/>
        <v>53.333333333333336</v>
      </c>
      <c r="V45" s="336">
        <f t="shared" si="7"/>
        <v>70</v>
      </c>
      <c r="W45" s="335">
        <f t="shared" si="7"/>
        <v>173.33333333333334</v>
      </c>
      <c r="X45" s="335">
        <f t="shared" si="7"/>
        <v>0</v>
      </c>
      <c r="Y45" s="435">
        <f t="shared" si="7"/>
        <v>0</v>
      </c>
      <c r="Z45" s="330">
        <f t="shared" si="7"/>
        <v>4.34</v>
      </c>
      <c r="AA45" s="488">
        <f t="shared" si="7"/>
        <v>5.52</v>
      </c>
      <c r="AB45" s="488" t="e">
        <f t="shared" si="7"/>
        <v>#DIV/0!</v>
      </c>
      <c r="AC45" s="476" t="e">
        <f t="shared" si="7"/>
        <v>#DIV/0!</v>
      </c>
      <c r="AD45" s="330" t="e">
        <f t="shared" si="7"/>
        <v>#DIV/0!</v>
      </c>
      <c r="AE45" s="488">
        <f t="shared" si="7"/>
        <v>4.2</v>
      </c>
      <c r="AF45" s="488" t="e">
        <f t="shared" si="7"/>
        <v>#DIV/0!</v>
      </c>
      <c r="AG45" s="337" t="e">
        <f t="shared" si="7"/>
        <v>#DIV/0!</v>
      </c>
      <c r="AH45" s="333" t="e">
        <f t="shared" si="7"/>
        <v>#DIV/0!</v>
      </c>
      <c r="AI45" s="333"/>
      <c r="AJ45" s="338" t="e">
        <f aca="true" t="shared" si="8" ref="AJ45:AT45">AVERAGE(AJ44:AJ44)</f>
        <v>#DIV/0!</v>
      </c>
      <c r="AK45" s="428" t="e">
        <f t="shared" si="8"/>
        <v>#DIV/0!</v>
      </c>
      <c r="AL45" s="339" t="e">
        <f t="shared" si="8"/>
        <v>#DIV/0!</v>
      </c>
      <c r="AM45" s="339" t="e">
        <f t="shared" si="8"/>
        <v>#DIV/0!</v>
      </c>
      <c r="AN45" s="430">
        <f t="shared" si="8"/>
        <v>0</v>
      </c>
      <c r="AO45" s="425">
        <f t="shared" si="8"/>
        <v>0</v>
      </c>
      <c r="AP45" s="530" t="e">
        <f t="shared" si="8"/>
        <v>#DIV/0!</v>
      </c>
      <c r="AQ45" s="531" t="e">
        <f t="shared" si="8"/>
        <v>#DIV/0!</v>
      </c>
      <c r="AR45" s="531" t="e">
        <f t="shared" si="8"/>
        <v>#DIV/0!</v>
      </c>
      <c r="AS45" s="531" t="e">
        <f t="shared" si="8"/>
        <v>#DIV/0!</v>
      </c>
      <c r="AT45" s="416" t="e">
        <f t="shared" si="8"/>
        <v>#DIV/0!</v>
      </c>
      <c r="AU45" s="417" t="e">
        <f>AQ45*0.25+AR45*0.5+AS45*0.75+AT45</f>
        <v>#DIV/0!</v>
      </c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7"/>
      <c r="BH45" s="7"/>
      <c r="BI45" s="7"/>
      <c r="BJ45" s="7"/>
      <c r="BK45" s="7"/>
      <c r="BL45" s="7"/>
      <c r="BM45" s="7"/>
      <c r="BN45" s="17"/>
      <c r="BO45" s="17"/>
      <c r="BP45" s="17"/>
      <c r="BQ45" s="12"/>
      <c r="BR45" s="16"/>
      <c r="BS45" s="16"/>
      <c r="BT45" s="16"/>
      <c r="BU45" s="16"/>
      <c r="BV45" s="16"/>
      <c r="BW45" s="16"/>
      <c r="BX45" s="12"/>
      <c r="BY45" s="12"/>
      <c r="BZ45" s="12"/>
      <c r="CA45" s="12"/>
      <c r="CB45" s="12"/>
      <c r="CC45" s="7"/>
      <c r="CD45" s="7"/>
      <c r="CE45" s="7"/>
      <c r="CF45" s="7"/>
      <c r="CG45" s="7"/>
    </row>
    <row r="46" spans="2:82" s="363" customFormat="1" ht="19.5" customHeight="1">
      <c r="B46" s="7"/>
      <c r="C46" s="547"/>
      <c r="D46" s="26"/>
      <c r="E46" s="29"/>
      <c r="F46" s="27"/>
      <c r="G46" s="361"/>
      <c r="H46" s="27"/>
      <c r="I46" s="27"/>
      <c r="J46" s="19"/>
      <c r="K46" s="27"/>
      <c r="L46" s="27"/>
      <c r="M46" s="27"/>
      <c r="N46" s="27"/>
      <c r="O46" s="27"/>
      <c r="P46" s="25"/>
      <c r="Q46" s="1"/>
      <c r="R46" s="1"/>
      <c r="S46" s="362"/>
      <c r="T46" s="1"/>
      <c r="U46" s="25"/>
      <c r="V46" s="25"/>
      <c r="W46" s="25"/>
      <c r="X46" s="25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2"/>
      <c r="AM46" s="12"/>
      <c r="AN46" s="12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7"/>
      <c r="BE46" s="7"/>
      <c r="BF46" s="7"/>
      <c r="BG46" s="7"/>
      <c r="BH46" s="7"/>
      <c r="BI46" s="7"/>
      <c r="BJ46" s="7"/>
      <c r="BK46" s="17"/>
      <c r="BL46" s="17"/>
      <c r="BM46" s="17"/>
      <c r="BN46" s="12"/>
      <c r="BO46" s="16"/>
      <c r="BP46" s="16"/>
      <c r="BQ46" s="16"/>
      <c r="BR46" s="16"/>
      <c r="BS46" s="16"/>
      <c r="BT46" s="16"/>
      <c r="BU46" s="12"/>
      <c r="BV46" s="12"/>
      <c r="BW46" s="12"/>
      <c r="BX46" s="12"/>
      <c r="BY46" s="12"/>
      <c r="BZ46" s="7"/>
      <c r="CA46" s="7"/>
      <c r="CB46" s="7"/>
      <c r="CC46" s="7"/>
      <c r="CD46" s="7"/>
    </row>
    <row r="47" spans="2:79" s="363" customFormat="1" ht="22.5" customHeight="1">
      <c r="B47" s="7"/>
      <c r="C47" s="360"/>
      <c r="D47" s="26"/>
      <c r="E47" s="1"/>
      <c r="F47" s="27"/>
      <c r="G47" s="361"/>
      <c r="H47" s="27"/>
      <c r="I47" s="27"/>
      <c r="J47" s="19"/>
      <c r="K47" s="27"/>
      <c r="L47" s="27"/>
      <c r="M47" s="27"/>
      <c r="N47" s="27"/>
      <c r="O47" s="27"/>
      <c r="P47" s="1"/>
      <c r="Q47" s="1"/>
      <c r="R47" s="1"/>
      <c r="S47" s="362"/>
      <c r="T47" s="25"/>
      <c r="U47" s="25"/>
      <c r="V47" s="25"/>
      <c r="W47" s="17"/>
      <c r="X47" s="17"/>
      <c r="Y47" s="17"/>
      <c r="Z47" s="17"/>
      <c r="AA47" s="1"/>
      <c r="AB47" s="346"/>
      <c r="AC47" s="346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2"/>
      <c r="AQ47" s="12"/>
      <c r="AR47" s="17"/>
      <c r="AS47" s="17"/>
      <c r="AT47" s="17"/>
      <c r="AU47" s="20"/>
      <c r="AV47" s="17"/>
      <c r="AW47" s="17"/>
      <c r="AX47" s="17"/>
      <c r="AY47" s="17"/>
      <c r="AZ47" s="17"/>
      <c r="BA47" s="7"/>
      <c r="BB47" s="7"/>
      <c r="BC47" s="7"/>
      <c r="BD47" s="7"/>
      <c r="BE47" s="7"/>
      <c r="BF47" s="7"/>
      <c r="BG47" s="7"/>
      <c r="BH47" s="17"/>
      <c r="BI47" s="17"/>
      <c r="BJ47" s="17"/>
      <c r="BK47" s="12"/>
      <c r="BL47" s="16"/>
      <c r="BM47" s="16"/>
      <c r="BN47" s="16"/>
      <c r="BO47" s="16"/>
      <c r="BP47" s="16"/>
      <c r="BQ47" s="16"/>
      <c r="BR47" s="12"/>
      <c r="BS47" s="12"/>
      <c r="BT47" s="12"/>
      <c r="BU47" s="12"/>
      <c r="BV47" s="12"/>
      <c r="BW47" s="7"/>
      <c r="BX47" s="7"/>
      <c r="BY47" s="7"/>
      <c r="BZ47" s="7"/>
      <c r="CA47" s="7"/>
    </row>
    <row r="48" spans="2:71" s="363" customFormat="1" ht="22.5" customHeight="1">
      <c r="B48" s="7"/>
      <c r="C48" s="312"/>
      <c r="D48" s="1"/>
      <c r="E48" s="27"/>
      <c r="F48" s="361"/>
      <c r="G48" s="361"/>
      <c r="H48" s="27"/>
      <c r="I48" s="27"/>
      <c r="J48" s="19"/>
      <c r="K48" s="27"/>
      <c r="L48" s="27"/>
      <c r="M48" s="27"/>
      <c r="N48" s="27"/>
      <c r="O48" s="1"/>
      <c r="P48" s="1"/>
      <c r="Q48" s="27"/>
      <c r="R48" s="1"/>
      <c r="S48" s="29"/>
      <c r="T48" s="17"/>
      <c r="U48" s="17"/>
      <c r="V48" s="17"/>
      <c r="W48" s="355"/>
      <c r="X48" s="356"/>
      <c r="Y48" s="17"/>
      <c r="Z48" s="17"/>
      <c r="AA48" s="1"/>
      <c r="AB48" s="17"/>
      <c r="AC48" s="17"/>
      <c r="AD48" s="17"/>
      <c r="AE48" s="17"/>
      <c r="AF48" s="1"/>
      <c r="AG48" s="17"/>
      <c r="AH48" s="17"/>
      <c r="AI48" s="17"/>
      <c r="AJ48" s="17"/>
      <c r="AK48" s="29"/>
      <c r="AL48" s="1"/>
      <c r="AM48" s="29"/>
      <c r="AN48" s="29"/>
      <c r="AO48" s="19"/>
      <c r="AP48" s="17"/>
      <c r="AQ48" s="17"/>
      <c r="AR48" s="17"/>
      <c r="AS48" s="20"/>
      <c r="AT48" s="17"/>
      <c r="AU48" s="17"/>
      <c r="AV48" s="7"/>
      <c r="AW48" s="7"/>
      <c r="AX48" s="7"/>
      <c r="AY48" s="7"/>
      <c r="AZ48" s="17"/>
      <c r="BA48" s="17"/>
      <c r="BB48" s="17"/>
      <c r="BC48" s="12"/>
      <c r="BD48" s="16"/>
      <c r="BE48" s="16"/>
      <c r="BF48" s="16"/>
      <c r="BG48" s="16"/>
      <c r="BH48" s="16"/>
      <c r="BI48" s="16"/>
      <c r="BJ48" s="12"/>
      <c r="BK48" s="12"/>
      <c r="BL48" s="12"/>
      <c r="BM48" s="12"/>
      <c r="BN48" s="12"/>
      <c r="BO48" s="7"/>
      <c r="BP48" s="7"/>
      <c r="BQ48" s="7"/>
      <c r="BR48" s="7"/>
      <c r="BS48" s="7"/>
    </row>
    <row r="49" spans="2:72" s="363" customFormat="1" ht="23.25" customHeight="1">
      <c r="B49" s="7"/>
      <c r="C49" s="27"/>
      <c r="D49" s="496"/>
      <c r="E49" s="29"/>
      <c r="F49" s="25"/>
      <c r="G49" s="25"/>
      <c r="H49" s="27"/>
      <c r="I49" s="27"/>
      <c r="J49" s="19"/>
      <c r="K49" s="27"/>
      <c r="L49" s="27"/>
      <c r="M49" s="27"/>
      <c r="N49" s="27"/>
      <c r="O49" s="1"/>
      <c r="P49" s="1"/>
      <c r="Q49" s="1"/>
      <c r="R49" s="1"/>
      <c r="S49" s="28"/>
      <c r="T49" s="17"/>
      <c r="U49" s="17"/>
      <c r="V49" s="17"/>
      <c r="W49" s="355"/>
      <c r="X49" s="356"/>
      <c r="Y49" s="1"/>
      <c r="Z49" s="1"/>
      <c r="AA49" s="1"/>
      <c r="AB49" s="17"/>
      <c r="AC49" s="17"/>
      <c r="AD49" s="17"/>
      <c r="AE49" s="480"/>
      <c r="AF49" s="17"/>
      <c r="AG49" s="17"/>
      <c r="AH49" s="17"/>
      <c r="AI49" s="17"/>
      <c r="AJ49" s="17"/>
      <c r="AK49" s="1"/>
      <c r="AL49" s="29"/>
      <c r="AM49" s="29"/>
      <c r="AN49" s="29"/>
      <c r="AO49" s="29"/>
      <c r="AP49" s="29"/>
      <c r="AQ49" s="1"/>
      <c r="AR49" s="17"/>
      <c r="AS49" s="7"/>
      <c r="AT49" s="7"/>
      <c r="AU49" s="7"/>
      <c r="AV49" s="7"/>
      <c r="AW49" s="7"/>
      <c r="AX49" s="7"/>
      <c r="AY49" s="7"/>
      <c r="AZ49" s="7"/>
      <c r="BA49" s="17"/>
      <c r="BB49" s="17"/>
      <c r="BC49" s="17"/>
      <c r="BD49" s="12"/>
      <c r="BE49" s="16"/>
      <c r="BF49" s="16"/>
      <c r="BG49" s="16"/>
      <c r="BH49" s="16"/>
      <c r="BI49" s="16"/>
      <c r="BJ49" s="16"/>
      <c r="BK49" s="12"/>
      <c r="BL49" s="12"/>
      <c r="BM49" s="12"/>
      <c r="BN49" s="12"/>
      <c r="BO49" s="12"/>
      <c r="BP49" s="7"/>
      <c r="BQ49" s="7"/>
      <c r="BR49" s="7"/>
      <c r="BS49" s="7"/>
      <c r="BT49" s="7"/>
    </row>
    <row r="50" spans="2:73" s="363" customFormat="1" ht="23.25" customHeight="1">
      <c r="B50" s="7"/>
      <c r="C50" s="27"/>
      <c r="D50" s="496"/>
      <c r="E50" s="27"/>
      <c r="F50" s="29"/>
      <c r="G50" s="25"/>
      <c r="H50" s="27"/>
      <c r="I50" s="27"/>
      <c r="J50" s="19"/>
      <c r="K50" s="27"/>
      <c r="L50" s="27"/>
      <c r="M50" s="27"/>
      <c r="N50" s="27"/>
      <c r="O50" s="1"/>
      <c r="P50" s="1"/>
      <c r="Q50" s="25"/>
      <c r="R50" s="1"/>
      <c r="S50" s="28"/>
      <c r="T50" s="25"/>
      <c r="U50" s="17"/>
      <c r="V50" s="17"/>
      <c r="W50" s="17"/>
      <c r="X50" s="17"/>
      <c r="Y50" s="1"/>
      <c r="Z50" s="1"/>
      <c r="AA50" s="1"/>
      <c r="AB50" s="17"/>
      <c r="AC50" s="17"/>
      <c r="AD50" s="17"/>
      <c r="AE50" s="480"/>
      <c r="AF50" s="17"/>
      <c r="AG50" s="17"/>
      <c r="AH50" s="17"/>
      <c r="AI50" s="17"/>
      <c r="AJ50" s="17"/>
      <c r="AK50" s="1"/>
      <c r="AL50" s="29"/>
      <c r="AM50" s="29"/>
      <c r="AN50" s="29"/>
      <c r="AO50" s="29"/>
      <c r="AP50" s="29"/>
      <c r="AQ50" s="1"/>
      <c r="AR50" s="17"/>
      <c r="AS50" s="7"/>
      <c r="AT50" s="7"/>
      <c r="AU50" s="7"/>
      <c r="AV50" s="7"/>
      <c r="AW50" s="7"/>
      <c r="AX50" s="7"/>
      <c r="AY50" s="7"/>
      <c r="AZ50" s="7"/>
      <c r="BA50" s="7"/>
      <c r="BB50" s="17"/>
      <c r="BC50" s="17"/>
      <c r="BD50" s="17"/>
      <c r="BE50" s="12"/>
      <c r="BF50" s="16"/>
      <c r="BG50" s="16"/>
      <c r="BH50" s="16"/>
      <c r="BI50" s="16"/>
      <c r="BJ50" s="16"/>
      <c r="BK50" s="16"/>
      <c r="BL50" s="12"/>
      <c r="BM50" s="12"/>
      <c r="BN50" s="12"/>
      <c r="BO50" s="12"/>
      <c r="BP50" s="12"/>
      <c r="BQ50" s="7"/>
      <c r="BR50" s="7"/>
      <c r="BS50" s="7"/>
      <c r="BT50" s="7"/>
      <c r="BU50" s="7"/>
    </row>
    <row r="51" spans="2:73" s="363" customFormat="1" ht="23.25" customHeight="1">
      <c r="B51" s="7"/>
      <c r="C51" s="27"/>
      <c r="D51" s="496"/>
      <c r="E51" s="27"/>
      <c r="F51" s="25"/>
      <c r="G51" s="29"/>
      <c r="H51" s="27"/>
      <c r="I51" s="27"/>
      <c r="J51" s="19"/>
      <c r="K51" s="27"/>
      <c r="L51" s="27"/>
      <c r="M51" s="27"/>
      <c r="N51" s="27"/>
      <c r="O51" s="1"/>
      <c r="P51" s="1"/>
      <c r="Q51" s="25"/>
      <c r="R51" s="1"/>
      <c r="S51" s="28"/>
      <c r="T51" s="25"/>
      <c r="U51" s="17"/>
      <c r="V51" s="17"/>
      <c r="W51" s="17"/>
      <c r="Y51" s="44"/>
      <c r="Z51" s="44"/>
      <c r="AA51" s="44"/>
      <c r="AB51" s="44"/>
      <c r="AC51" s="44"/>
      <c r="AD51" s="17"/>
      <c r="AE51" s="17"/>
      <c r="AF51" s="1"/>
      <c r="AG51" s="17"/>
      <c r="AH51" s="17"/>
      <c r="AI51" s="17"/>
      <c r="AJ51" s="17"/>
      <c r="AK51" s="1"/>
      <c r="AL51" s="29"/>
      <c r="AM51" s="29"/>
      <c r="AN51" s="29"/>
      <c r="AO51" s="29"/>
      <c r="AP51" s="29"/>
      <c r="AQ51" s="1"/>
      <c r="AR51" s="17"/>
      <c r="AS51" s="7"/>
      <c r="AT51" s="7"/>
      <c r="AU51" s="7"/>
      <c r="AV51" s="7"/>
      <c r="AW51" s="7"/>
      <c r="AX51" s="7"/>
      <c r="AY51" s="7"/>
      <c r="AZ51" s="7"/>
      <c r="BA51" s="7"/>
      <c r="BB51" s="17"/>
      <c r="BC51" s="17"/>
      <c r="BD51" s="17"/>
      <c r="BE51" s="12"/>
      <c r="BF51" s="16"/>
      <c r="BG51" s="16"/>
      <c r="BH51" s="16"/>
      <c r="BI51" s="16"/>
      <c r="BJ51" s="16"/>
      <c r="BK51" s="16"/>
      <c r="BL51" s="12"/>
      <c r="BM51" s="12"/>
      <c r="BN51" s="12"/>
      <c r="BO51" s="12"/>
      <c r="BP51" s="12"/>
      <c r="BQ51" s="7"/>
      <c r="BR51" s="7"/>
      <c r="BS51" s="7"/>
      <c r="BT51" s="7"/>
      <c r="BU51" s="7"/>
    </row>
    <row r="52" spans="2:73" s="363" customFormat="1" ht="23.25" customHeight="1">
      <c r="B52" s="7"/>
      <c r="C52" s="27"/>
      <c r="D52" s="496"/>
      <c r="E52" s="27"/>
      <c r="F52" s="25"/>
      <c r="G52" s="29"/>
      <c r="H52" s="27"/>
      <c r="I52" s="27"/>
      <c r="J52" s="19"/>
      <c r="K52" s="27"/>
      <c r="L52" s="27"/>
      <c r="M52" s="27"/>
      <c r="N52" s="27"/>
      <c r="O52" s="1"/>
      <c r="P52" s="1"/>
      <c r="Q52" s="25"/>
      <c r="R52" s="1"/>
      <c r="S52" s="29"/>
      <c r="T52" s="25"/>
      <c r="U52" s="17"/>
      <c r="V52" s="17"/>
      <c r="W52" s="17"/>
      <c r="X52" s="364"/>
      <c r="Y52" s="44"/>
      <c r="Z52" s="44"/>
      <c r="AA52" s="341"/>
      <c r="AB52" s="44"/>
      <c r="AC52" s="44"/>
      <c r="AD52" s="17"/>
      <c r="AE52" s="17"/>
      <c r="AF52" s="1"/>
      <c r="AG52" s="17"/>
      <c r="AH52" s="17"/>
      <c r="AI52" s="17"/>
      <c r="AJ52" s="17"/>
      <c r="AK52" s="364"/>
      <c r="AL52" s="1"/>
      <c r="AM52" s="1"/>
      <c r="AN52" s="1"/>
      <c r="AO52" s="1"/>
      <c r="AP52" s="1"/>
      <c r="AQ52" s="1"/>
      <c r="AR52" s="7"/>
      <c r="AS52" s="7"/>
      <c r="AT52" s="7"/>
      <c r="AU52" s="17"/>
      <c r="AV52" s="7"/>
      <c r="AW52" s="7"/>
      <c r="AX52" s="7"/>
      <c r="AY52" s="7"/>
      <c r="AZ52" s="7"/>
      <c r="BA52" s="7"/>
      <c r="BB52" s="17"/>
      <c r="BC52" s="17"/>
      <c r="BD52" s="17"/>
      <c r="BE52" s="12"/>
      <c r="BF52" s="16"/>
      <c r="BG52" s="16"/>
      <c r="BH52" s="16"/>
      <c r="BI52" s="16"/>
      <c r="BJ52" s="16"/>
      <c r="BK52" s="16"/>
      <c r="BL52" s="12"/>
      <c r="BM52" s="12"/>
      <c r="BN52" s="12"/>
      <c r="BO52" s="12"/>
      <c r="BP52" s="12"/>
      <c r="BQ52" s="7"/>
      <c r="BR52" s="7"/>
      <c r="BS52" s="7"/>
      <c r="BT52" s="7"/>
      <c r="BU52" s="7"/>
    </row>
    <row r="53" spans="2:73" s="363" customFormat="1" ht="23.25" customHeight="1">
      <c r="B53" s="7"/>
      <c r="C53" s="312"/>
      <c r="D53" s="1"/>
      <c r="E53" s="27"/>
      <c r="F53" s="25"/>
      <c r="G53" s="29"/>
      <c r="H53" s="27"/>
      <c r="I53" s="27"/>
      <c r="J53" s="19"/>
      <c r="K53" s="27"/>
      <c r="L53" s="27"/>
      <c r="M53" s="27"/>
      <c r="N53" s="27"/>
      <c r="O53" s="1"/>
      <c r="P53" s="1"/>
      <c r="Q53" s="25"/>
      <c r="R53" s="1"/>
      <c r="S53" s="29"/>
      <c r="T53" s="25"/>
      <c r="U53" s="17"/>
      <c r="V53" s="17"/>
      <c r="W53" s="17"/>
      <c r="X53" s="1"/>
      <c r="Y53" s="44"/>
      <c r="Z53" s="44"/>
      <c r="AA53" s="44"/>
      <c r="AB53" s="44"/>
      <c r="AC53" s="44"/>
      <c r="AD53" s="17"/>
      <c r="AE53" s="17"/>
      <c r="AF53" s="1"/>
      <c r="AG53" s="17"/>
      <c r="AH53" s="17"/>
      <c r="AI53" s="17"/>
      <c r="AJ53" s="17"/>
      <c r="AK53" s="1"/>
      <c r="AL53" s="1"/>
      <c r="AM53" s="1"/>
      <c r="AN53" s="1"/>
      <c r="AO53" s="241"/>
      <c r="AP53" s="241"/>
      <c r="AQ53" s="241"/>
      <c r="AR53" s="7"/>
      <c r="AS53" s="7"/>
      <c r="AT53" s="7"/>
      <c r="AU53" s="17"/>
      <c r="AV53" s="7"/>
      <c r="AW53" s="7"/>
      <c r="AX53" s="7"/>
      <c r="AY53" s="7"/>
      <c r="AZ53" s="7"/>
      <c r="BA53" s="7"/>
      <c r="BB53" s="17"/>
      <c r="BC53" s="17"/>
      <c r="BD53" s="17"/>
      <c r="BE53" s="12"/>
      <c r="BF53" s="16"/>
      <c r="BG53" s="16"/>
      <c r="BH53" s="16"/>
      <c r="BI53" s="16"/>
      <c r="BJ53" s="16"/>
      <c r="BK53" s="16"/>
      <c r="BL53" s="12"/>
      <c r="BM53" s="12"/>
      <c r="BN53" s="12"/>
      <c r="BO53" s="12"/>
      <c r="BP53" s="12"/>
      <c r="BQ53" s="7"/>
      <c r="BR53" s="7"/>
      <c r="BS53" s="7"/>
      <c r="BT53" s="7"/>
      <c r="BU53" s="7"/>
    </row>
    <row r="54" spans="2:73" s="363" customFormat="1" ht="23.25" customHeight="1">
      <c r="B54" s="7"/>
      <c r="C54" s="27"/>
      <c r="D54" s="496"/>
      <c r="E54" s="27"/>
      <c r="F54" s="361"/>
      <c r="G54" s="361"/>
      <c r="H54" s="27"/>
      <c r="I54" s="27"/>
      <c r="J54" s="19"/>
      <c r="K54" s="27"/>
      <c r="L54" s="27"/>
      <c r="M54" s="27"/>
      <c r="N54" s="27"/>
      <c r="O54" s="1"/>
      <c r="P54" s="1"/>
      <c r="Q54" s="28"/>
      <c r="R54" s="28"/>
      <c r="S54" s="29"/>
      <c r="T54" s="1"/>
      <c r="U54" s="1"/>
      <c r="V54" s="1"/>
      <c r="W54" s="1"/>
      <c r="X54" s="1"/>
      <c r="Y54" s="341"/>
      <c r="Z54" s="341"/>
      <c r="AA54" s="44"/>
      <c r="AB54" s="44"/>
      <c r="AC54" s="44"/>
      <c r="AD54" s="17"/>
      <c r="AE54" s="17"/>
      <c r="AF54" s="1"/>
      <c r="AG54" s="17"/>
      <c r="AH54" s="17"/>
      <c r="AI54" s="17"/>
      <c r="AJ54" s="17"/>
      <c r="AK54" s="1"/>
      <c r="AL54" s="1"/>
      <c r="AM54" s="1"/>
      <c r="AN54" s="1"/>
      <c r="AO54" s="241"/>
      <c r="AP54" s="241"/>
      <c r="AQ54" s="241"/>
      <c r="AR54" s="7"/>
      <c r="AS54" s="7"/>
      <c r="AT54" s="7"/>
      <c r="AU54" s="17"/>
      <c r="AV54" s="7"/>
      <c r="AW54" s="7"/>
      <c r="AX54" s="7"/>
      <c r="AY54" s="7"/>
      <c r="AZ54" s="7"/>
      <c r="BA54" s="7"/>
      <c r="BB54" s="17"/>
      <c r="BC54" s="17"/>
      <c r="BD54" s="17"/>
      <c r="BE54" s="12"/>
      <c r="BF54" s="16"/>
      <c r="BG54" s="16"/>
      <c r="BH54" s="16"/>
      <c r="BI54" s="16"/>
      <c r="BJ54" s="16"/>
      <c r="BK54" s="16"/>
      <c r="BL54" s="12"/>
      <c r="BM54" s="12"/>
      <c r="BN54" s="12"/>
      <c r="BO54" s="12"/>
      <c r="BP54" s="12"/>
      <c r="BQ54" s="7"/>
      <c r="BR54" s="7"/>
      <c r="BS54" s="7"/>
      <c r="BT54" s="7"/>
      <c r="BU54" s="7"/>
    </row>
    <row r="55" spans="2:72" s="363" customFormat="1" ht="23.25" customHeight="1">
      <c r="B55" s="7"/>
      <c r="C55" s="27"/>
      <c r="D55" s="496"/>
      <c r="E55" s="29"/>
      <c r="F55" s="25"/>
      <c r="G55" s="25"/>
      <c r="H55" s="27"/>
      <c r="I55" s="27"/>
      <c r="J55" s="19"/>
      <c r="K55" s="27"/>
      <c r="L55" s="27"/>
      <c r="M55" s="27"/>
      <c r="N55" s="27"/>
      <c r="O55" s="1"/>
      <c r="P55" s="1"/>
      <c r="Q55" s="28"/>
      <c r="R55" s="28"/>
      <c r="S55" s="29"/>
      <c r="T55" s="1"/>
      <c r="U55" s="1"/>
      <c r="V55" s="1"/>
      <c r="W55" s="1"/>
      <c r="X55" s="1"/>
      <c r="Y55" s="1"/>
      <c r="Z55" s="1"/>
      <c r="AA55" s="1"/>
      <c r="AB55" s="44"/>
      <c r="AC55" s="44"/>
      <c r="AD55" s="17"/>
      <c r="AE55" s="17"/>
      <c r="AF55" s="1"/>
      <c r="AG55" s="17"/>
      <c r="AH55" s="17"/>
      <c r="AI55" s="17"/>
      <c r="AJ55" s="17"/>
      <c r="AK55" s="17"/>
      <c r="AL55" s="364"/>
      <c r="AM55" s="364"/>
      <c r="AN55" s="364"/>
      <c r="AO55" s="364"/>
      <c r="AP55" s="1"/>
      <c r="AQ55" s="364"/>
      <c r="AR55" s="7"/>
      <c r="AS55" s="7"/>
      <c r="AT55" s="17"/>
      <c r="AU55" s="7"/>
      <c r="AV55" s="7"/>
      <c r="AW55" s="7"/>
      <c r="AX55" s="7"/>
      <c r="AY55" s="7"/>
      <c r="AZ55" s="7"/>
      <c r="BA55" s="17"/>
      <c r="BB55" s="17"/>
      <c r="BC55" s="17"/>
      <c r="BD55" s="12"/>
      <c r="BE55" s="16"/>
      <c r="BF55" s="16"/>
      <c r="BG55" s="16"/>
      <c r="BH55" s="16"/>
      <c r="BI55" s="16"/>
      <c r="BJ55" s="16"/>
      <c r="BK55" s="12"/>
      <c r="BL55" s="12"/>
      <c r="BM55" s="12"/>
      <c r="BN55" s="12"/>
      <c r="BO55" s="12"/>
      <c r="BP55" s="7"/>
      <c r="BQ55" s="7"/>
      <c r="BR55" s="7"/>
      <c r="BS55" s="7"/>
      <c r="BT55" s="7"/>
    </row>
    <row r="56" spans="2:72" s="363" customFormat="1" ht="23.25" customHeight="1">
      <c r="B56" s="7"/>
      <c r="C56" s="27"/>
      <c r="D56" s="496"/>
      <c r="E56" s="29"/>
      <c r="F56" s="25"/>
      <c r="G56" s="25"/>
      <c r="H56" s="27"/>
      <c r="I56" s="27"/>
      <c r="J56" s="19"/>
      <c r="K56" s="27"/>
      <c r="L56" s="27"/>
      <c r="M56" s="27"/>
      <c r="N56" s="27"/>
      <c r="O56" s="1"/>
      <c r="P56" s="1"/>
      <c r="Q56" s="28"/>
      <c r="R56" s="28"/>
      <c r="S56" s="364"/>
      <c r="T56" s="352"/>
      <c r="U56" s="373"/>
      <c r="V56" s="373"/>
      <c r="W56" s="25"/>
      <c r="X56" s="1"/>
      <c r="Y56" s="1"/>
      <c r="Z56" s="1"/>
      <c r="AA56" s="1"/>
      <c r="AB56" s="44"/>
      <c r="AC56" s="44"/>
      <c r="AD56" s="17"/>
      <c r="AE56" s="17"/>
      <c r="AF56" s="1"/>
      <c r="AG56" s="17"/>
      <c r="AH56" s="17"/>
      <c r="AI56" s="17"/>
      <c r="AJ56" s="17"/>
      <c r="AK56" s="17"/>
      <c r="AL56" s="364"/>
      <c r="AM56" s="364"/>
      <c r="AN56" s="364"/>
      <c r="AO56" s="364"/>
      <c r="AP56" s="1"/>
      <c r="AQ56" s="364"/>
      <c r="AR56" s="7"/>
      <c r="AS56" s="7"/>
      <c r="AT56" s="17"/>
      <c r="AU56" s="7"/>
      <c r="AV56" s="7"/>
      <c r="AW56" s="7"/>
      <c r="AX56" s="7"/>
      <c r="AY56" s="7"/>
      <c r="AZ56" s="7"/>
      <c r="BA56" s="17"/>
      <c r="BB56" s="17"/>
      <c r="BC56" s="17"/>
      <c r="BD56" s="12"/>
      <c r="BE56" s="16"/>
      <c r="BF56" s="16"/>
      <c r="BG56" s="16"/>
      <c r="BH56" s="16"/>
      <c r="BI56" s="16"/>
      <c r="BJ56" s="16"/>
      <c r="BK56" s="12"/>
      <c r="BL56" s="12"/>
      <c r="BM56" s="12"/>
      <c r="BN56" s="12"/>
      <c r="BO56" s="12"/>
      <c r="BP56" s="7"/>
      <c r="BQ56" s="7"/>
      <c r="BR56" s="7"/>
      <c r="BS56" s="7"/>
      <c r="BT56" s="7"/>
    </row>
    <row r="57" spans="2:72" s="363" customFormat="1" ht="23.25" customHeight="1">
      <c r="B57" s="7"/>
      <c r="C57" s="27"/>
      <c r="D57" s="496"/>
      <c r="E57" s="29"/>
      <c r="F57" s="25"/>
      <c r="G57" s="25"/>
      <c r="H57" s="27"/>
      <c r="I57" s="27"/>
      <c r="J57" s="19"/>
      <c r="K57" s="27"/>
      <c r="L57" s="27"/>
      <c r="M57" s="27"/>
      <c r="N57" s="27"/>
      <c r="O57" s="1"/>
      <c r="P57" s="1"/>
      <c r="Q57" s="28"/>
      <c r="R57" s="28"/>
      <c r="S57" s="364"/>
      <c r="T57" s="352"/>
      <c r="U57" s="373"/>
      <c r="V57" s="373"/>
      <c r="W57" s="25"/>
      <c r="X57" s="1"/>
      <c r="Y57" s="1"/>
      <c r="Z57" s="1"/>
      <c r="AA57" s="1"/>
      <c r="AB57" s="44"/>
      <c r="AC57" s="44"/>
      <c r="AD57" s="17"/>
      <c r="AE57" s="17"/>
      <c r="AF57" s="1"/>
      <c r="AG57" s="17"/>
      <c r="AH57" s="17"/>
      <c r="AI57" s="17"/>
      <c r="AJ57" s="17"/>
      <c r="AK57" s="17"/>
      <c r="AL57" s="364"/>
      <c r="AM57" s="364"/>
      <c r="AN57" s="364"/>
      <c r="AO57" s="364"/>
      <c r="AP57" s="1"/>
      <c r="AQ57" s="364"/>
      <c r="AR57" s="7"/>
      <c r="AS57" s="7"/>
      <c r="AT57" s="17"/>
      <c r="AU57" s="7"/>
      <c r="AV57" s="7"/>
      <c r="AW57" s="7"/>
      <c r="AX57" s="7"/>
      <c r="AY57" s="7"/>
      <c r="AZ57" s="7"/>
      <c r="BA57" s="17"/>
      <c r="BB57" s="17"/>
      <c r="BC57" s="17"/>
      <c r="BD57" s="12"/>
      <c r="BE57" s="16"/>
      <c r="BF57" s="16"/>
      <c r="BG57" s="16"/>
      <c r="BH57" s="16"/>
      <c r="BI57" s="16"/>
      <c r="BJ57" s="16"/>
      <c r="BK57" s="12"/>
      <c r="BL57" s="12"/>
      <c r="BM57" s="12"/>
      <c r="BN57" s="12"/>
      <c r="BO57" s="12"/>
      <c r="BP57" s="7"/>
      <c r="BQ57" s="7"/>
      <c r="BR57" s="7"/>
      <c r="BS57" s="7"/>
      <c r="BT57" s="7"/>
    </row>
    <row r="58" spans="2:72" s="363" customFormat="1" ht="23.25" customHeight="1">
      <c r="B58" s="7"/>
      <c r="C58" s="312"/>
      <c r="D58" s="1"/>
      <c r="E58" s="29"/>
      <c r="F58" s="25"/>
      <c r="G58" s="25"/>
      <c r="H58" s="27"/>
      <c r="I58" s="27"/>
      <c r="J58" s="19"/>
      <c r="K58" s="27"/>
      <c r="L58" s="27"/>
      <c r="M58" s="27"/>
      <c r="N58" s="27"/>
      <c r="O58" s="1"/>
      <c r="P58" s="1"/>
      <c r="Q58" s="28"/>
      <c r="R58" s="28"/>
      <c r="S58" s="364"/>
      <c r="T58" s="352"/>
      <c r="U58" s="373"/>
      <c r="V58" s="373"/>
      <c r="W58" s="25"/>
      <c r="X58" s="1"/>
      <c r="Y58" s="1"/>
      <c r="Z58" s="1"/>
      <c r="AA58" s="1"/>
      <c r="AB58" s="44"/>
      <c r="AC58" s="44"/>
      <c r="AD58" s="17"/>
      <c r="AE58" s="17"/>
      <c r="AF58" s="1"/>
      <c r="AG58" s="17"/>
      <c r="AH58" s="17"/>
      <c r="AI58" s="17"/>
      <c r="AJ58" s="17"/>
      <c r="AK58" s="17"/>
      <c r="AL58" s="364"/>
      <c r="AM58" s="364"/>
      <c r="AN58" s="364"/>
      <c r="AO58" s="364"/>
      <c r="AP58" s="1"/>
      <c r="AQ58" s="364"/>
      <c r="AR58" s="7"/>
      <c r="AS58" s="7"/>
      <c r="AT58" s="17"/>
      <c r="AU58" s="7"/>
      <c r="AV58" s="7"/>
      <c r="AW58" s="7"/>
      <c r="AX58" s="7"/>
      <c r="AY58" s="7"/>
      <c r="AZ58" s="7"/>
      <c r="BA58" s="17"/>
      <c r="BB58" s="17"/>
      <c r="BC58" s="17"/>
      <c r="BD58" s="12"/>
      <c r="BE58" s="16"/>
      <c r="BF58" s="16"/>
      <c r="BG58" s="16"/>
      <c r="BH58" s="16"/>
      <c r="BI58" s="16"/>
      <c r="BJ58" s="16"/>
      <c r="BK58" s="12"/>
      <c r="BL58" s="12"/>
      <c r="BM58" s="12"/>
      <c r="BN58" s="12"/>
      <c r="BO58" s="12"/>
      <c r="BP58" s="7"/>
      <c r="BQ58" s="7"/>
      <c r="BR58" s="7"/>
      <c r="BS58" s="7"/>
      <c r="BT58" s="7"/>
    </row>
    <row r="59" spans="2:72" s="363" customFormat="1" ht="23.25" customHeight="1">
      <c r="B59" s="7"/>
      <c r="C59" s="479"/>
      <c r="D59" s="496"/>
      <c r="E59" s="29"/>
      <c r="F59" s="25"/>
      <c r="G59" s="25"/>
      <c r="H59" s="27"/>
      <c r="I59" s="27"/>
      <c r="J59" s="19"/>
      <c r="K59" s="27"/>
      <c r="L59" s="27"/>
      <c r="M59" s="27"/>
      <c r="N59" s="27"/>
      <c r="O59" s="1"/>
      <c r="P59" s="1"/>
      <c r="Q59" s="28"/>
      <c r="R59" s="28"/>
      <c r="S59" s="364"/>
      <c r="T59" s="352"/>
      <c r="U59" s="373"/>
      <c r="V59" s="373"/>
      <c r="W59" s="25"/>
      <c r="X59" s="1"/>
      <c r="Y59" s="1"/>
      <c r="Z59" s="1"/>
      <c r="AA59" s="1"/>
      <c r="AB59" s="44"/>
      <c r="AC59" s="44"/>
      <c r="AD59" s="17"/>
      <c r="AE59" s="17"/>
      <c r="AF59" s="1"/>
      <c r="AG59" s="17"/>
      <c r="AH59" s="17"/>
      <c r="AI59" s="17"/>
      <c r="AJ59" s="17"/>
      <c r="AK59" s="17"/>
      <c r="AL59" s="364"/>
      <c r="AM59" s="364"/>
      <c r="AN59" s="364"/>
      <c r="AO59" s="364"/>
      <c r="AP59" s="1"/>
      <c r="AQ59" s="364"/>
      <c r="AR59" s="7"/>
      <c r="AS59" s="7"/>
      <c r="AT59" s="17"/>
      <c r="AU59" s="7"/>
      <c r="AV59" s="7"/>
      <c r="AW59" s="7"/>
      <c r="AX59" s="7"/>
      <c r="AY59" s="7"/>
      <c r="AZ59" s="7"/>
      <c r="BA59" s="17"/>
      <c r="BB59" s="17"/>
      <c r="BC59" s="17"/>
      <c r="BD59" s="12"/>
      <c r="BE59" s="16"/>
      <c r="BF59" s="16"/>
      <c r="BG59" s="16"/>
      <c r="BH59" s="16"/>
      <c r="BI59" s="16"/>
      <c r="BJ59" s="16"/>
      <c r="BK59" s="12"/>
      <c r="BL59" s="12"/>
      <c r="BM59" s="12"/>
      <c r="BN59" s="12"/>
      <c r="BO59" s="12"/>
      <c r="BP59" s="7"/>
      <c r="BQ59" s="7"/>
      <c r="BR59" s="7"/>
      <c r="BS59" s="7"/>
      <c r="BT59" s="7"/>
    </row>
    <row r="60" spans="2:46" s="364" customFormat="1" ht="23.25" customHeight="1">
      <c r="B60" s="7"/>
      <c r="C60" s="1"/>
      <c r="D60" s="28"/>
      <c r="E60" s="27"/>
      <c r="F60" s="29"/>
      <c r="G60" s="25"/>
      <c r="H60" s="27"/>
      <c r="I60" s="27"/>
      <c r="J60" s="19"/>
      <c r="K60" s="27"/>
      <c r="L60" s="27"/>
      <c r="M60" s="27"/>
      <c r="N60" s="27"/>
      <c r="O60" s="1"/>
      <c r="P60" s="1"/>
      <c r="Q60" s="28"/>
      <c r="R60" s="28"/>
      <c r="S60" s="373"/>
      <c r="T60" s="573"/>
      <c r="U60" s="373"/>
      <c r="V60" s="373"/>
      <c r="W60" s="6"/>
      <c r="X60" s="6"/>
      <c r="Y60" s="6"/>
      <c r="Z60" s="1"/>
      <c r="AA60" s="1"/>
      <c r="AB60" s="17"/>
      <c r="AC60" s="17"/>
      <c r="AD60" s="1"/>
      <c r="AE60" s="1"/>
      <c r="AF60" s="241"/>
      <c r="AG60" s="17"/>
      <c r="AH60" s="17"/>
      <c r="AI60" s="17"/>
      <c r="AJ60" s="17"/>
      <c r="AK60" s="1"/>
      <c r="AL60" s="1"/>
      <c r="AM60" s="1"/>
      <c r="AN60" s="1"/>
      <c r="AO60" s="241"/>
      <c r="AP60" s="1"/>
      <c r="AQ60" s="241"/>
      <c r="AR60" s="7"/>
      <c r="AS60" s="344"/>
      <c r="AT60" s="7"/>
    </row>
    <row r="61" spans="2:84" ht="23.25" customHeight="1">
      <c r="B61" s="7"/>
      <c r="C61" s="27"/>
      <c r="D61" s="28"/>
      <c r="E61" s="27"/>
      <c r="F61" s="25"/>
      <c r="G61" s="29"/>
      <c r="H61" s="27"/>
      <c r="I61" s="27"/>
      <c r="J61" s="19"/>
      <c r="K61" s="27"/>
      <c r="L61" s="27"/>
      <c r="M61" s="27"/>
      <c r="N61" s="27"/>
      <c r="Q61" s="28"/>
      <c r="R61" s="552"/>
      <c r="S61" s="553"/>
      <c r="T61" s="553"/>
      <c r="U61" s="553"/>
      <c r="V61" s="553"/>
      <c r="W61" s="554"/>
      <c r="X61" s="555"/>
      <c r="Y61" s="555"/>
      <c r="Z61" s="545"/>
      <c r="AA61" s="546"/>
      <c r="AB61" s="17"/>
      <c r="AC61" s="17"/>
      <c r="AG61" s="17"/>
      <c r="AH61" s="17"/>
      <c r="AI61" s="17"/>
      <c r="AJ61" s="17"/>
      <c r="AK61" s="1"/>
      <c r="AL61" s="1"/>
      <c r="AM61" s="1"/>
      <c r="AO61" s="241"/>
      <c r="AQ61" s="241"/>
      <c r="AR61" s="344"/>
      <c r="AS61" s="344"/>
      <c r="BF61" s="5"/>
      <c r="BG61" s="5"/>
      <c r="BH61" s="5"/>
      <c r="BI61" s="5"/>
      <c r="BJ61" s="5"/>
      <c r="BK61" s="5"/>
      <c r="BL61" s="5"/>
      <c r="BM61" s="5"/>
      <c r="BN61" s="5"/>
      <c r="BO61" s="5"/>
      <c r="BR61" s="1"/>
      <c r="BS61" s="1"/>
      <c r="BT61" s="1"/>
      <c r="BU61" s="1"/>
      <c r="BV61" s="1"/>
      <c r="BW61"/>
      <c r="BX61"/>
      <c r="BY61"/>
      <c r="BZ61"/>
      <c r="CA61"/>
      <c r="CB61"/>
      <c r="CC61"/>
      <c r="CD61"/>
      <c r="CE61"/>
      <c r="CF61"/>
    </row>
    <row r="62" spans="2:84" ht="23.25" customHeight="1">
      <c r="B62" s="7"/>
      <c r="C62" s="27"/>
      <c r="D62" s="30"/>
      <c r="E62" s="27"/>
      <c r="F62" s="25"/>
      <c r="G62" s="29"/>
      <c r="H62" s="27"/>
      <c r="I62" s="27"/>
      <c r="J62" s="19"/>
      <c r="K62" s="27"/>
      <c r="L62" s="27"/>
      <c r="M62" s="27"/>
      <c r="N62" s="27"/>
      <c r="Q62" s="28"/>
      <c r="R62" s="556"/>
      <c r="S62" s="556"/>
      <c r="T62" s="556"/>
      <c r="U62" s="556"/>
      <c r="V62" s="556"/>
      <c r="W62" s="556"/>
      <c r="X62" s="557"/>
      <c r="Y62" s="558"/>
      <c r="AA62" s="17"/>
      <c r="AB62" s="363"/>
      <c r="AC62" s="17"/>
      <c r="AG62" s="17"/>
      <c r="AK62" s="1"/>
      <c r="AL62" s="1"/>
      <c r="AM62" s="1"/>
      <c r="AO62" s="241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"/>
      <c r="BQ62" s="1"/>
      <c r="BR62" s="1"/>
      <c r="BS62" s="1"/>
      <c r="BT62" s="1"/>
      <c r="BU62"/>
      <c r="BV62"/>
      <c r="BW62"/>
      <c r="BX62"/>
      <c r="BY62"/>
      <c r="BZ62"/>
      <c r="CA62"/>
      <c r="CB62"/>
      <c r="CC62"/>
      <c r="CD62"/>
      <c r="CE62"/>
      <c r="CF62"/>
    </row>
    <row r="63" spans="2:72" s="363" customFormat="1" ht="23.25" customHeight="1">
      <c r="B63" s="7"/>
      <c r="C63" s="27"/>
      <c r="D63" s="30"/>
      <c r="E63" s="27"/>
      <c r="F63" s="25"/>
      <c r="G63" s="29"/>
      <c r="H63" s="27"/>
      <c r="I63" s="27"/>
      <c r="J63" s="19"/>
      <c r="K63" s="27"/>
      <c r="L63" s="27"/>
      <c r="M63" s="27"/>
      <c r="N63" s="27"/>
      <c r="O63" s="1"/>
      <c r="P63" s="1"/>
      <c r="Q63" s="28"/>
      <c r="R63" s="556"/>
      <c r="S63" s="556"/>
      <c r="T63" s="556"/>
      <c r="U63" s="556"/>
      <c r="V63" s="556"/>
      <c r="W63" s="556"/>
      <c r="X63" s="557"/>
      <c r="Y63" s="558"/>
      <c r="Z63" s="1"/>
      <c r="AA63" s="17"/>
      <c r="AC63" s="17"/>
      <c r="AD63" s="1"/>
      <c r="AE63" s="1"/>
      <c r="AF63" s="1"/>
      <c r="AG63" s="17"/>
      <c r="AH63" s="1"/>
      <c r="AI63" s="1"/>
      <c r="AJ63" s="1"/>
      <c r="AK63" s="1"/>
      <c r="AL63" s="1"/>
      <c r="AM63" s="1"/>
      <c r="AN63" s="1"/>
      <c r="AO63" s="24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"/>
      <c r="BQ63" s="1"/>
      <c r="BR63" s="1"/>
      <c r="BS63" s="1"/>
      <c r="BT63" s="1"/>
    </row>
    <row r="64" spans="2:72" s="363" customFormat="1" ht="23.25" customHeight="1">
      <c r="B64" s="7"/>
      <c r="C64" s="27"/>
      <c r="D64" s="30"/>
      <c r="E64" s="27"/>
      <c r="F64" s="25"/>
      <c r="G64" s="29"/>
      <c r="H64" s="27"/>
      <c r="I64" s="27"/>
      <c r="J64" s="19"/>
      <c r="K64" s="27"/>
      <c r="L64" s="27"/>
      <c r="M64" s="27"/>
      <c r="N64" s="27"/>
      <c r="O64" s="1"/>
      <c r="P64" s="1"/>
      <c r="Q64" s="28"/>
      <c r="R64" s="556"/>
      <c r="S64" s="556"/>
      <c r="T64" s="556"/>
      <c r="U64" s="556"/>
      <c r="V64" s="556"/>
      <c r="W64" s="556"/>
      <c r="X64" s="557"/>
      <c r="Y64" s="558"/>
      <c r="Z64" s="6"/>
      <c r="AA64" s="17"/>
      <c r="AC64" s="17"/>
      <c r="AD64" s="1"/>
      <c r="AE64" s="1"/>
      <c r="AF64" s="1"/>
      <c r="AG64" s="17"/>
      <c r="AH64" s="1"/>
      <c r="AI64" s="1"/>
      <c r="AJ64" s="1"/>
      <c r="AK64" s="1"/>
      <c r="AL64" s="1"/>
      <c r="AM64" s="1"/>
      <c r="AN64" s="1"/>
      <c r="AO64" s="24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"/>
      <c r="BQ64" s="1"/>
      <c r="BR64" s="1"/>
      <c r="BS64" s="1"/>
      <c r="BT64" s="1"/>
    </row>
    <row r="65" spans="2:72" s="363" customFormat="1" ht="23.25" customHeight="1">
      <c r="B65" s="7"/>
      <c r="C65" s="27"/>
      <c r="D65" s="30"/>
      <c r="E65" s="27"/>
      <c r="F65" s="25"/>
      <c r="G65" s="29"/>
      <c r="H65" s="27"/>
      <c r="I65" s="27"/>
      <c r="J65" s="19"/>
      <c r="K65" s="27"/>
      <c r="L65" s="27"/>
      <c r="M65" s="27"/>
      <c r="N65" s="27"/>
      <c r="O65" s="1"/>
      <c r="P65" s="1"/>
      <c r="Q65" s="28"/>
      <c r="R65" s="556"/>
      <c r="S65" s="556"/>
      <c r="T65" s="556"/>
      <c r="U65" s="556"/>
      <c r="V65" s="556"/>
      <c r="W65" s="556"/>
      <c r="X65" s="557"/>
      <c r="Y65" s="558"/>
      <c r="Z65" s="6"/>
      <c r="AA65" s="17"/>
      <c r="AC65" s="17"/>
      <c r="AD65" s="1"/>
      <c r="AE65" s="1"/>
      <c r="AF65" s="1"/>
      <c r="AG65" s="17"/>
      <c r="AH65" s="1"/>
      <c r="AI65" s="1"/>
      <c r="AJ65" s="1"/>
      <c r="AK65" s="1"/>
      <c r="AL65" s="1"/>
      <c r="AM65" s="1"/>
      <c r="AN65" s="1"/>
      <c r="AO65" s="24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1"/>
      <c r="BQ65" s="1"/>
      <c r="BR65" s="1"/>
      <c r="BS65" s="1"/>
      <c r="BT65" s="1"/>
    </row>
    <row r="66" spans="2:72" s="363" customFormat="1" ht="23.25" customHeight="1">
      <c r="B66" s="7"/>
      <c r="C66" s="27"/>
      <c r="D66" s="30"/>
      <c r="E66" s="27"/>
      <c r="F66" s="25"/>
      <c r="G66" s="29"/>
      <c r="H66" s="27"/>
      <c r="I66" s="27"/>
      <c r="J66" s="19"/>
      <c r="K66" s="27"/>
      <c r="L66" s="27"/>
      <c r="M66" s="27"/>
      <c r="N66" s="27"/>
      <c r="O66" s="1"/>
      <c r="P66" s="1"/>
      <c r="Q66" s="28"/>
      <c r="R66" s="556"/>
      <c r="S66" s="556"/>
      <c r="T66" s="556"/>
      <c r="U66" s="556"/>
      <c r="V66" s="556"/>
      <c r="W66" s="556"/>
      <c r="X66" s="557"/>
      <c r="Y66" s="558"/>
      <c r="Z66" s="6"/>
      <c r="AA66" s="17"/>
      <c r="AC66" s="17"/>
      <c r="AD66" s="1"/>
      <c r="AE66" s="1"/>
      <c r="AF66" s="1"/>
      <c r="AG66" s="17"/>
      <c r="AH66" s="1"/>
      <c r="AI66" s="1"/>
      <c r="AJ66" s="1"/>
      <c r="AK66" s="1"/>
      <c r="AL66" s="1"/>
      <c r="AM66" s="1"/>
      <c r="AN66" s="1"/>
      <c r="AO66" s="24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1"/>
      <c r="BQ66" s="1"/>
      <c r="BR66" s="1"/>
      <c r="BS66" s="1"/>
      <c r="BT66" s="1"/>
    </row>
    <row r="67" spans="2:72" s="363" customFormat="1" ht="23.25" customHeight="1">
      <c r="B67" s="7"/>
      <c r="C67" s="27"/>
      <c r="D67" s="30"/>
      <c r="E67" s="27"/>
      <c r="F67" s="25"/>
      <c r="G67" s="29"/>
      <c r="H67" s="27"/>
      <c r="I67" s="27"/>
      <c r="J67" s="19"/>
      <c r="K67" s="27"/>
      <c r="L67" s="27"/>
      <c r="M67" s="27"/>
      <c r="N67" s="27"/>
      <c r="O67" s="1"/>
      <c r="P67" s="1"/>
      <c r="Q67" s="28"/>
      <c r="R67" s="556"/>
      <c r="S67" s="556"/>
      <c r="T67" s="556"/>
      <c r="U67" s="556"/>
      <c r="V67" s="556"/>
      <c r="W67" s="556"/>
      <c r="X67" s="557"/>
      <c r="Y67" s="558"/>
      <c r="Z67" s="6"/>
      <c r="AA67" s="17"/>
      <c r="AC67" s="17"/>
      <c r="AD67" s="1"/>
      <c r="AE67" s="1"/>
      <c r="AF67" s="1"/>
      <c r="AG67" s="17"/>
      <c r="AH67" s="1"/>
      <c r="AI67" s="1"/>
      <c r="AJ67" s="1"/>
      <c r="AK67" s="1"/>
      <c r="AL67" s="1"/>
      <c r="AM67" s="1"/>
      <c r="AN67" s="1"/>
      <c r="AO67" s="24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"/>
      <c r="BQ67" s="1"/>
      <c r="BR67" s="1"/>
      <c r="BS67" s="1"/>
      <c r="BT67" s="1"/>
    </row>
    <row r="68" spans="2:72" s="363" customFormat="1" ht="23.25" customHeight="1">
      <c r="B68" s="7"/>
      <c r="C68" s="27"/>
      <c r="D68" s="30"/>
      <c r="E68" s="27"/>
      <c r="F68" s="25"/>
      <c r="G68" s="29"/>
      <c r="H68" s="27"/>
      <c r="I68" s="27"/>
      <c r="J68" s="19"/>
      <c r="K68" s="27"/>
      <c r="L68" s="27"/>
      <c r="M68" s="27"/>
      <c r="N68" s="27"/>
      <c r="O68" s="1"/>
      <c r="P68" s="1"/>
      <c r="Q68" s="28"/>
      <c r="R68" s="556"/>
      <c r="S68" s="556"/>
      <c r="T68" s="556"/>
      <c r="U68" s="556"/>
      <c r="V68" s="556"/>
      <c r="W68" s="556"/>
      <c r="X68" s="557"/>
      <c r="Y68" s="558"/>
      <c r="Z68" s="6"/>
      <c r="AA68" s="17"/>
      <c r="AC68" s="17"/>
      <c r="AD68" s="1"/>
      <c r="AE68" s="1"/>
      <c r="AF68" s="1"/>
      <c r="AG68" s="17"/>
      <c r="AH68" s="1"/>
      <c r="AI68" s="1"/>
      <c r="AJ68" s="1"/>
      <c r="AK68" s="1"/>
      <c r="AL68" s="1"/>
      <c r="AM68" s="1"/>
      <c r="AN68" s="1"/>
      <c r="AO68" s="24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1"/>
      <c r="BQ68" s="1"/>
      <c r="BR68" s="1"/>
      <c r="BS68" s="1"/>
      <c r="BT68" s="1"/>
    </row>
    <row r="69" spans="2:72" s="363" customFormat="1" ht="23.25" customHeight="1">
      <c r="B69" s="7"/>
      <c r="C69" s="27"/>
      <c r="D69" s="30"/>
      <c r="E69" s="27"/>
      <c r="F69" s="25"/>
      <c r="G69" s="29"/>
      <c r="H69" s="27"/>
      <c r="I69" s="27"/>
      <c r="J69" s="19"/>
      <c r="K69" s="27"/>
      <c r="L69" s="27"/>
      <c r="M69" s="27"/>
      <c r="N69" s="27"/>
      <c r="O69" s="1"/>
      <c r="P69" s="1"/>
      <c r="Q69" s="28"/>
      <c r="R69" s="556"/>
      <c r="S69" s="556"/>
      <c r="T69" s="556"/>
      <c r="U69" s="556"/>
      <c r="V69" s="556"/>
      <c r="W69" s="556"/>
      <c r="X69" s="557"/>
      <c r="Y69" s="558"/>
      <c r="Z69" s="6"/>
      <c r="AA69" s="17"/>
      <c r="AC69" s="17"/>
      <c r="AD69" s="1"/>
      <c r="AE69" s="1"/>
      <c r="AF69" s="1"/>
      <c r="AG69" s="17"/>
      <c r="AH69" s="1"/>
      <c r="AI69" s="1"/>
      <c r="AJ69" s="1"/>
      <c r="AK69" s="1"/>
      <c r="AL69" s="1"/>
      <c r="AM69" s="1"/>
      <c r="AN69" s="1"/>
      <c r="AO69" s="24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"/>
      <c r="BQ69" s="1"/>
      <c r="BR69" s="1"/>
      <c r="BS69" s="1"/>
      <c r="BT69" s="1"/>
    </row>
    <row r="70" spans="2:72" s="363" customFormat="1" ht="23.25" customHeight="1">
      <c r="B70" s="7"/>
      <c r="C70" s="27"/>
      <c r="D70" s="30"/>
      <c r="E70" s="27"/>
      <c r="F70" s="25"/>
      <c r="G70" s="29"/>
      <c r="H70" s="27"/>
      <c r="I70" s="27"/>
      <c r="J70" s="19"/>
      <c r="K70" s="27"/>
      <c r="L70" s="27"/>
      <c r="M70" s="27"/>
      <c r="N70" s="27"/>
      <c r="O70" s="1"/>
      <c r="P70" s="1"/>
      <c r="Q70" s="28"/>
      <c r="R70" s="556"/>
      <c r="S70" s="556"/>
      <c r="T70" s="556"/>
      <c r="U70" s="556"/>
      <c r="V70" s="556"/>
      <c r="W70" s="556"/>
      <c r="X70" s="557"/>
      <c r="Y70" s="558"/>
      <c r="Z70" s="6"/>
      <c r="AA70" s="17"/>
      <c r="AC70" s="17"/>
      <c r="AD70" s="1"/>
      <c r="AE70" s="1"/>
      <c r="AF70" s="1"/>
      <c r="AG70" s="17"/>
      <c r="AH70" s="1"/>
      <c r="AI70" s="1"/>
      <c r="AJ70" s="1"/>
      <c r="AK70" s="1"/>
      <c r="AL70" s="1"/>
      <c r="AM70" s="1"/>
      <c r="AN70" s="1"/>
      <c r="AO70" s="24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1"/>
      <c r="BQ70" s="1"/>
      <c r="BR70" s="1"/>
      <c r="BS70" s="1"/>
      <c r="BT70" s="1"/>
    </row>
    <row r="71" spans="2:72" s="363" customFormat="1" ht="23.25" customHeight="1">
      <c r="B71" s="7"/>
      <c r="C71" s="27"/>
      <c r="D71" s="30"/>
      <c r="E71" s="27"/>
      <c r="F71" s="25"/>
      <c r="G71" s="29"/>
      <c r="H71" s="27"/>
      <c r="I71" s="27"/>
      <c r="J71" s="19"/>
      <c r="K71" s="27"/>
      <c r="L71" s="27"/>
      <c r="M71" s="27"/>
      <c r="N71" s="27"/>
      <c r="O71" s="1"/>
      <c r="P71" s="1"/>
      <c r="Q71" s="28"/>
      <c r="R71" s="556"/>
      <c r="S71" s="556"/>
      <c r="T71" s="556"/>
      <c r="U71" s="556"/>
      <c r="V71" s="556"/>
      <c r="W71" s="556"/>
      <c r="X71" s="557"/>
      <c r="Y71" s="558"/>
      <c r="Z71" s="6"/>
      <c r="AA71" s="17"/>
      <c r="AC71" s="17"/>
      <c r="AD71" s="1"/>
      <c r="AE71" s="1"/>
      <c r="AF71" s="1"/>
      <c r="AG71" s="17"/>
      <c r="AH71" s="1"/>
      <c r="AI71" s="1"/>
      <c r="AJ71" s="1"/>
      <c r="AK71" s="1"/>
      <c r="AL71" s="1"/>
      <c r="AM71" s="1"/>
      <c r="AN71" s="1"/>
      <c r="AO71" s="24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1"/>
      <c r="BQ71" s="1"/>
      <c r="BR71" s="1"/>
      <c r="BS71" s="1"/>
      <c r="BT71" s="1"/>
    </row>
    <row r="72" spans="2:72" s="363" customFormat="1" ht="23.25" customHeight="1">
      <c r="B72" s="7"/>
      <c r="C72" s="27"/>
      <c r="D72" s="30"/>
      <c r="E72" s="27"/>
      <c r="F72" s="25"/>
      <c r="G72" s="29"/>
      <c r="H72" s="27"/>
      <c r="I72" s="27"/>
      <c r="J72" s="19"/>
      <c r="K72" s="27"/>
      <c r="L72" s="27"/>
      <c r="M72" s="27"/>
      <c r="N72" s="27"/>
      <c r="O72" s="1"/>
      <c r="P72" s="1"/>
      <c r="Q72" s="28"/>
      <c r="R72" s="556"/>
      <c r="S72" s="556"/>
      <c r="T72" s="556"/>
      <c r="U72" s="556"/>
      <c r="V72" s="556"/>
      <c r="W72" s="556"/>
      <c r="X72" s="557"/>
      <c r="Y72" s="558"/>
      <c r="Z72" s="6"/>
      <c r="AA72" s="17"/>
      <c r="AC72" s="17"/>
      <c r="AD72" s="1"/>
      <c r="AE72" s="1"/>
      <c r="AF72" s="1"/>
      <c r="AG72" s="17"/>
      <c r="AH72" s="1"/>
      <c r="AI72" s="1"/>
      <c r="AJ72" s="1"/>
      <c r="AK72" s="1"/>
      <c r="AL72" s="1"/>
      <c r="AM72" s="1"/>
      <c r="AN72" s="1"/>
      <c r="AO72" s="24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1"/>
      <c r="BQ72" s="1"/>
      <c r="BR72" s="1"/>
      <c r="BS72" s="1"/>
      <c r="BT72" s="1"/>
    </row>
    <row r="73" spans="2:72" s="363" customFormat="1" ht="23.25" customHeight="1">
      <c r="B73" s="7"/>
      <c r="C73" s="27"/>
      <c r="D73" s="30"/>
      <c r="E73" s="27"/>
      <c r="F73" s="25"/>
      <c r="G73" s="29"/>
      <c r="H73" s="27"/>
      <c r="I73" s="27"/>
      <c r="J73" s="19"/>
      <c r="K73" s="27"/>
      <c r="L73" s="27"/>
      <c r="M73" s="27"/>
      <c r="N73" s="27"/>
      <c r="O73" s="1"/>
      <c r="P73" s="1"/>
      <c r="Q73" s="28"/>
      <c r="R73" s="556"/>
      <c r="S73" s="556"/>
      <c r="T73" s="556"/>
      <c r="U73" s="556"/>
      <c r="V73" s="556"/>
      <c r="W73" s="556"/>
      <c r="X73" s="557"/>
      <c r="Y73" s="558"/>
      <c r="Z73" s="6"/>
      <c r="AA73" s="17"/>
      <c r="AC73" s="17"/>
      <c r="AD73" s="1"/>
      <c r="AE73" s="1"/>
      <c r="AF73" s="1"/>
      <c r="AG73" s="17"/>
      <c r="AH73" s="1"/>
      <c r="AI73" s="1"/>
      <c r="AJ73" s="1"/>
      <c r="AK73" s="1"/>
      <c r="AL73" s="1"/>
      <c r="AM73" s="1"/>
      <c r="AN73" s="1"/>
      <c r="AO73" s="24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"/>
      <c r="BQ73" s="1"/>
      <c r="BR73" s="1"/>
      <c r="BS73" s="1"/>
      <c r="BT73" s="1"/>
    </row>
    <row r="74" spans="2:72" s="363" customFormat="1" ht="23.25" customHeight="1">
      <c r="B74" s="7"/>
      <c r="C74" s="27"/>
      <c r="D74" s="30"/>
      <c r="E74" s="27"/>
      <c r="F74" s="25"/>
      <c r="G74" s="29"/>
      <c r="H74" s="27"/>
      <c r="I74" s="27"/>
      <c r="J74" s="19"/>
      <c r="K74" s="27"/>
      <c r="L74" s="27"/>
      <c r="M74" s="27"/>
      <c r="N74" s="27"/>
      <c r="O74" s="1"/>
      <c r="P74" s="1"/>
      <c r="Q74" s="28"/>
      <c r="R74" s="556"/>
      <c r="S74" s="556"/>
      <c r="T74" s="556"/>
      <c r="U74" s="556"/>
      <c r="V74" s="556"/>
      <c r="W74" s="556"/>
      <c r="X74" s="557"/>
      <c r="Y74" s="558"/>
      <c r="Z74" s="6"/>
      <c r="AA74" s="17"/>
      <c r="AC74" s="17"/>
      <c r="AD74" s="1"/>
      <c r="AE74" s="1"/>
      <c r="AF74" s="1"/>
      <c r="AG74" s="17"/>
      <c r="AH74" s="1"/>
      <c r="AI74" s="1"/>
      <c r="AJ74" s="1"/>
      <c r="AK74" s="1"/>
      <c r="AL74" s="1"/>
      <c r="AM74" s="1"/>
      <c r="AN74" s="1"/>
      <c r="AO74" s="24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1"/>
      <c r="BQ74" s="1"/>
      <c r="BR74" s="1"/>
      <c r="BS74" s="1"/>
      <c r="BT74" s="1"/>
    </row>
    <row r="75" spans="2:72" s="363" customFormat="1" ht="23.25" customHeight="1">
      <c r="B75" s="7"/>
      <c r="C75" s="27"/>
      <c r="D75" s="30"/>
      <c r="E75" s="27"/>
      <c r="F75" s="25"/>
      <c r="G75" s="29"/>
      <c r="H75" s="27"/>
      <c r="I75" s="27"/>
      <c r="J75" s="19"/>
      <c r="K75" s="27"/>
      <c r="L75" s="27"/>
      <c r="M75" s="27"/>
      <c r="N75" s="27"/>
      <c r="O75" s="1"/>
      <c r="P75" s="1"/>
      <c r="Q75" s="28"/>
      <c r="R75" s="556"/>
      <c r="S75" s="556"/>
      <c r="T75" s="556"/>
      <c r="U75" s="556"/>
      <c r="V75" s="556"/>
      <c r="W75" s="556"/>
      <c r="X75" s="557"/>
      <c r="Y75" s="558"/>
      <c r="Z75" s="6"/>
      <c r="AA75" s="17"/>
      <c r="AC75" s="17"/>
      <c r="AD75" s="1"/>
      <c r="AE75" s="1"/>
      <c r="AF75" s="1"/>
      <c r="AG75" s="17"/>
      <c r="AH75" s="1"/>
      <c r="AI75" s="1"/>
      <c r="AJ75" s="1"/>
      <c r="AK75" s="1"/>
      <c r="AL75" s="1"/>
      <c r="AM75" s="1"/>
      <c r="AN75" s="1"/>
      <c r="AO75" s="24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1"/>
      <c r="BQ75" s="1"/>
      <c r="BR75" s="1"/>
      <c r="BS75" s="1"/>
      <c r="BT75" s="1"/>
    </row>
    <row r="76" spans="2:72" s="363" customFormat="1" ht="23.25" customHeight="1">
      <c r="B76" s="7"/>
      <c r="C76" s="27"/>
      <c r="D76" s="30"/>
      <c r="E76" s="27"/>
      <c r="F76" s="25"/>
      <c r="G76" s="29"/>
      <c r="H76" s="27"/>
      <c r="I76" s="27"/>
      <c r="J76" s="19"/>
      <c r="K76" s="27"/>
      <c r="L76" s="27"/>
      <c r="M76" s="27"/>
      <c r="N76" s="27"/>
      <c r="O76" s="1"/>
      <c r="P76" s="1"/>
      <c r="Q76" s="28"/>
      <c r="R76" s="556"/>
      <c r="S76" s="556"/>
      <c r="T76" s="556"/>
      <c r="U76" s="556"/>
      <c r="V76" s="556"/>
      <c r="W76" s="556"/>
      <c r="X76" s="557"/>
      <c r="Y76" s="558"/>
      <c r="Z76" s="6"/>
      <c r="AA76" s="17"/>
      <c r="AC76" s="17"/>
      <c r="AD76" s="1"/>
      <c r="AE76" s="1"/>
      <c r="AF76" s="1"/>
      <c r="AG76" s="17"/>
      <c r="AH76" s="1"/>
      <c r="AI76" s="1"/>
      <c r="AJ76" s="1"/>
      <c r="AK76" s="1"/>
      <c r="AL76" s="1"/>
      <c r="AM76" s="1"/>
      <c r="AN76" s="1"/>
      <c r="AO76" s="24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"/>
      <c r="BQ76" s="1"/>
      <c r="BR76" s="1"/>
      <c r="BS76" s="1"/>
      <c r="BT76" s="1"/>
    </row>
    <row r="77" spans="2:72" s="363" customFormat="1" ht="23.25" customHeight="1">
      <c r="B77" s="7"/>
      <c r="C77" s="27"/>
      <c r="D77" s="30"/>
      <c r="E77" s="27"/>
      <c r="F77" s="25"/>
      <c r="G77" s="29"/>
      <c r="H77" s="27"/>
      <c r="I77" s="27"/>
      <c r="J77" s="19"/>
      <c r="K77" s="27"/>
      <c r="L77" s="27"/>
      <c r="M77" s="27"/>
      <c r="N77" s="27"/>
      <c r="O77" s="1"/>
      <c r="P77" s="1"/>
      <c r="Q77" s="28"/>
      <c r="R77" s="556"/>
      <c r="S77" s="556"/>
      <c r="T77" s="556"/>
      <c r="U77" s="556"/>
      <c r="V77" s="556"/>
      <c r="W77" s="556"/>
      <c r="X77" s="557"/>
      <c r="Y77" s="558"/>
      <c r="Z77" s="6"/>
      <c r="AA77" s="17"/>
      <c r="AC77" s="17"/>
      <c r="AD77" s="1"/>
      <c r="AE77" s="1"/>
      <c r="AF77" s="1"/>
      <c r="AG77" s="17"/>
      <c r="AH77" s="1"/>
      <c r="AI77" s="1"/>
      <c r="AJ77" s="1"/>
      <c r="AK77" s="1"/>
      <c r="AL77" s="1"/>
      <c r="AM77" s="1"/>
      <c r="AN77" s="1"/>
      <c r="AO77" s="24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"/>
      <c r="BQ77" s="1"/>
      <c r="BR77" s="1"/>
      <c r="BS77" s="1"/>
      <c r="BT77" s="1"/>
    </row>
    <row r="78" spans="2:72" s="363" customFormat="1" ht="23.25" customHeight="1">
      <c r="B78" s="7"/>
      <c r="C78" s="27"/>
      <c r="D78" s="30"/>
      <c r="E78" s="27"/>
      <c r="F78" s="25"/>
      <c r="G78" s="29"/>
      <c r="H78" s="27"/>
      <c r="I78" s="27"/>
      <c r="J78" s="19"/>
      <c r="K78" s="27"/>
      <c r="L78" s="27"/>
      <c r="M78" s="27"/>
      <c r="N78" s="27"/>
      <c r="O78" s="1"/>
      <c r="P78" s="1"/>
      <c r="Q78" s="28"/>
      <c r="R78" s="556"/>
      <c r="S78" s="556"/>
      <c r="T78" s="556"/>
      <c r="U78" s="556"/>
      <c r="V78" s="556"/>
      <c r="W78" s="556"/>
      <c r="X78" s="557"/>
      <c r="Y78" s="558"/>
      <c r="Z78" s="6"/>
      <c r="AA78" s="17"/>
      <c r="AC78" s="17"/>
      <c r="AD78" s="1"/>
      <c r="AE78" s="1"/>
      <c r="AF78" s="1"/>
      <c r="AG78" s="17"/>
      <c r="AH78" s="1"/>
      <c r="AI78" s="1"/>
      <c r="AJ78" s="1"/>
      <c r="AK78" s="1"/>
      <c r="AL78" s="1"/>
      <c r="AM78" s="1"/>
      <c r="AN78" s="1"/>
      <c r="AO78" s="24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1"/>
      <c r="BQ78" s="1"/>
      <c r="BR78" s="1"/>
      <c r="BS78" s="1"/>
      <c r="BT78" s="1"/>
    </row>
    <row r="79" spans="2:72" s="363" customFormat="1" ht="23.25" customHeight="1">
      <c r="B79" s="7"/>
      <c r="C79" s="27"/>
      <c r="D79" s="30"/>
      <c r="E79" s="27"/>
      <c r="F79" s="25"/>
      <c r="G79" s="29"/>
      <c r="H79" s="27"/>
      <c r="I79" s="27"/>
      <c r="J79" s="19"/>
      <c r="K79" s="27"/>
      <c r="L79" s="27"/>
      <c r="M79" s="27"/>
      <c r="N79" s="27"/>
      <c r="O79" s="1"/>
      <c r="P79" s="1"/>
      <c r="Q79" s="28"/>
      <c r="R79" s="556"/>
      <c r="S79" s="556"/>
      <c r="T79" s="556"/>
      <c r="U79" s="556"/>
      <c r="V79" s="556"/>
      <c r="W79" s="556"/>
      <c r="X79" s="557"/>
      <c r="Y79" s="558"/>
      <c r="Z79" s="6"/>
      <c r="AA79" s="17"/>
      <c r="AC79" s="17"/>
      <c r="AD79" s="1"/>
      <c r="AE79" s="1"/>
      <c r="AF79" s="1"/>
      <c r="AG79" s="17"/>
      <c r="AH79" s="1"/>
      <c r="AI79" s="1"/>
      <c r="AJ79" s="1"/>
      <c r="AK79" s="1"/>
      <c r="AL79" s="1"/>
      <c r="AM79" s="1"/>
      <c r="AN79" s="1"/>
      <c r="AO79" s="24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1"/>
      <c r="BQ79" s="1"/>
      <c r="BR79" s="1"/>
      <c r="BS79" s="1"/>
      <c r="BT79" s="1"/>
    </row>
    <row r="80" spans="2:72" s="363" customFormat="1" ht="23.25" customHeight="1">
      <c r="B80" s="7"/>
      <c r="C80" s="27"/>
      <c r="D80" s="30"/>
      <c r="E80" s="27"/>
      <c r="F80" s="25"/>
      <c r="G80" s="29"/>
      <c r="H80" s="27"/>
      <c r="I80" s="27"/>
      <c r="J80" s="19"/>
      <c r="K80" s="27"/>
      <c r="L80" s="27"/>
      <c r="M80" s="27"/>
      <c r="N80" s="27"/>
      <c r="O80" s="1"/>
      <c r="P80" s="1"/>
      <c r="Q80" s="28"/>
      <c r="R80" s="556"/>
      <c r="S80" s="556"/>
      <c r="T80" s="556"/>
      <c r="U80" s="556"/>
      <c r="V80" s="556"/>
      <c r="W80" s="556"/>
      <c r="X80" s="557"/>
      <c r="Y80" s="558"/>
      <c r="Z80" s="6"/>
      <c r="AA80" s="17"/>
      <c r="AC80" s="17"/>
      <c r="AD80" s="1"/>
      <c r="AE80" s="1"/>
      <c r="AF80" s="1"/>
      <c r="AG80" s="17"/>
      <c r="AH80" s="1"/>
      <c r="AI80" s="1"/>
      <c r="AJ80" s="1"/>
      <c r="AK80" s="1"/>
      <c r="AL80" s="1"/>
      <c r="AM80" s="1"/>
      <c r="AN80" s="1"/>
      <c r="AO80" s="24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1"/>
      <c r="BQ80" s="1"/>
      <c r="BR80" s="1"/>
      <c r="BS80" s="1"/>
      <c r="BT80" s="1"/>
    </row>
    <row r="81" spans="2:72" s="363" customFormat="1" ht="23.25" customHeight="1">
      <c r="B81" s="7"/>
      <c r="C81" s="27"/>
      <c r="D81" s="30"/>
      <c r="E81" s="27"/>
      <c r="F81" s="25"/>
      <c r="G81" s="29"/>
      <c r="H81" s="27"/>
      <c r="I81" s="27"/>
      <c r="J81" s="19"/>
      <c r="K81" s="27"/>
      <c r="L81" s="27"/>
      <c r="M81" s="27"/>
      <c r="N81" s="27"/>
      <c r="O81" s="1"/>
      <c r="P81" s="1"/>
      <c r="Q81" s="28"/>
      <c r="R81" s="556"/>
      <c r="S81" s="556"/>
      <c r="T81" s="556"/>
      <c r="U81" s="556"/>
      <c r="V81" s="556"/>
      <c r="W81" s="556"/>
      <c r="X81" s="557"/>
      <c r="Y81" s="558"/>
      <c r="Z81" s="6"/>
      <c r="AA81" s="17"/>
      <c r="AC81" s="17"/>
      <c r="AD81" s="1"/>
      <c r="AE81" s="1"/>
      <c r="AF81" s="1"/>
      <c r="AG81" s="17"/>
      <c r="AH81" s="1"/>
      <c r="AI81" s="1"/>
      <c r="AJ81" s="1"/>
      <c r="AK81" s="1"/>
      <c r="AL81" s="1"/>
      <c r="AM81" s="1"/>
      <c r="AN81" s="1"/>
      <c r="AO81" s="24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1"/>
      <c r="BQ81" s="1"/>
      <c r="BR81" s="1"/>
      <c r="BS81" s="1"/>
      <c r="BT81" s="1"/>
    </row>
    <row r="82" spans="2:72" s="363" customFormat="1" ht="23.25" customHeight="1">
      <c r="B82" s="7"/>
      <c r="C82" s="27"/>
      <c r="D82" s="30"/>
      <c r="E82" s="27"/>
      <c r="F82" s="25"/>
      <c r="G82" s="29"/>
      <c r="H82" s="27"/>
      <c r="I82" s="27"/>
      <c r="J82" s="19"/>
      <c r="K82" s="27"/>
      <c r="L82" s="27"/>
      <c r="M82" s="27"/>
      <c r="N82" s="27"/>
      <c r="O82" s="1"/>
      <c r="P82" s="1"/>
      <c r="Q82" s="28"/>
      <c r="R82" s="556"/>
      <c r="S82" s="556"/>
      <c r="T82" s="556"/>
      <c r="U82" s="556"/>
      <c r="V82" s="556"/>
      <c r="W82" s="556"/>
      <c r="X82" s="557"/>
      <c r="Y82" s="558"/>
      <c r="Z82" s="6"/>
      <c r="AA82" s="17"/>
      <c r="AC82" s="17"/>
      <c r="AD82" s="1"/>
      <c r="AE82" s="1"/>
      <c r="AF82" s="1"/>
      <c r="AG82" s="17"/>
      <c r="AH82" s="1"/>
      <c r="AI82" s="1"/>
      <c r="AJ82" s="1"/>
      <c r="AK82" s="1"/>
      <c r="AL82" s="1"/>
      <c r="AM82" s="1"/>
      <c r="AN82" s="1"/>
      <c r="AO82" s="24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1"/>
      <c r="BQ82" s="1"/>
      <c r="BR82" s="1"/>
      <c r="BS82" s="1"/>
      <c r="BT82" s="1"/>
    </row>
    <row r="83" spans="2:72" s="363" customFormat="1" ht="23.25" customHeight="1">
      <c r="B83" s="7"/>
      <c r="C83" s="27"/>
      <c r="D83" s="30"/>
      <c r="E83" s="27"/>
      <c r="F83" s="25"/>
      <c r="G83" s="29"/>
      <c r="H83" s="27"/>
      <c r="I83" s="27"/>
      <c r="J83" s="19"/>
      <c r="K83" s="27"/>
      <c r="L83" s="27"/>
      <c r="M83" s="27"/>
      <c r="N83" s="27"/>
      <c r="O83" s="1"/>
      <c r="P83" s="1"/>
      <c r="Q83" s="28"/>
      <c r="R83" s="556"/>
      <c r="S83" s="556"/>
      <c r="T83" s="556"/>
      <c r="U83" s="556"/>
      <c r="V83" s="556"/>
      <c r="W83" s="556"/>
      <c r="X83" s="557"/>
      <c r="Y83" s="558"/>
      <c r="Z83" s="6"/>
      <c r="AA83" s="17"/>
      <c r="AC83" s="17"/>
      <c r="AD83" s="1"/>
      <c r="AE83" s="1"/>
      <c r="AF83" s="1"/>
      <c r="AG83" s="17"/>
      <c r="AH83" s="1"/>
      <c r="AI83" s="1"/>
      <c r="AJ83" s="1"/>
      <c r="AK83" s="1"/>
      <c r="AL83" s="1"/>
      <c r="AM83" s="1"/>
      <c r="AN83" s="1"/>
      <c r="AO83" s="24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1"/>
      <c r="BQ83" s="1"/>
      <c r="BR83" s="1"/>
      <c r="BS83" s="1"/>
      <c r="BT83" s="1"/>
    </row>
    <row r="84" spans="2:72" s="363" customFormat="1" ht="23.25" customHeight="1">
      <c r="B84" s="7"/>
      <c r="C84" s="27"/>
      <c r="D84" s="30"/>
      <c r="E84" s="27"/>
      <c r="F84" s="25"/>
      <c r="G84" s="29"/>
      <c r="H84" s="27"/>
      <c r="I84" s="27"/>
      <c r="J84" s="19"/>
      <c r="K84" s="27"/>
      <c r="L84" s="27"/>
      <c r="M84" s="27"/>
      <c r="N84" s="27"/>
      <c r="O84" s="1"/>
      <c r="P84" s="1"/>
      <c r="Q84" s="28"/>
      <c r="R84" s="556"/>
      <c r="S84" s="556"/>
      <c r="T84" s="556"/>
      <c r="U84" s="556"/>
      <c r="V84" s="556"/>
      <c r="W84" s="556"/>
      <c r="X84" s="557"/>
      <c r="Y84" s="558"/>
      <c r="Z84" s="6"/>
      <c r="AA84" s="17"/>
      <c r="AC84" s="17"/>
      <c r="AD84" s="1"/>
      <c r="AE84" s="1"/>
      <c r="AF84" s="1"/>
      <c r="AG84" s="17"/>
      <c r="AH84" s="1"/>
      <c r="AI84" s="1"/>
      <c r="AJ84" s="1"/>
      <c r="AK84" s="1"/>
      <c r="AL84" s="1"/>
      <c r="AM84" s="1"/>
      <c r="AN84" s="1"/>
      <c r="AO84" s="24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1"/>
      <c r="BQ84" s="1"/>
      <c r="BR84" s="1"/>
      <c r="BS84" s="1"/>
      <c r="BT84" s="1"/>
    </row>
    <row r="85" spans="2:72" s="363" customFormat="1" ht="23.25" customHeight="1">
      <c r="B85" s="7"/>
      <c r="C85" s="27"/>
      <c r="D85" s="30"/>
      <c r="E85" s="27"/>
      <c r="F85" s="25"/>
      <c r="G85" s="29"/>
      <c r="H85" s="27"/>
      <c r="I85" s="27"/>
      <c r="J85" s="19"/>
      <c r="K85" s="27"/>
      <c r="L85" s="27"/>
      <c r="M85" s="27"/>
      <c r="N85" s="27"/>
      <c r="O85" s="1"/>
      <c r="P85" s="1"/>
      <c r="Q85" s="28"/>
      <c r="R85" s="556"/>
      <c r="S85" s="556"/>
      <c r="T85" s="556"/>
      <c r="U85" s="556"/>
      <c r="V85" s="556"/>
      <c r="W85" s="556"/>
      <c r="X85" s="557"/>
      <c r="Y85" s="558"/>
      <c r="Z85" s="6"/>
      <c r="AA85" s="17"/>
      <c r="AC85" s="17"/>
      <c r="AD85" s="1"/>
      <c r="AE85" s="1"/>
      <c r="AF85" s="1"/>
      <c r="AG85" s="17"/>
      <c r="AH85" s="1"/>
      <c r="AI85" s="1"/>
      <c r="AJ85" s="1"/>
      <c r="AK85" s="1"/>
      <c r="AL85" s="1"/>
      <c r="AM85" s="1"/>
      <c r="AN85" s="1"/>
      <c r="AO85" s="24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1"/>
      <c r="BQ85" s="1"/>
      <c r="BR85" s="1"/>
      <c r="BS85" s="1"/>
      <c r="BT85" s="1"/>
    </row>
    <row r="86" spans="2:72" s="363" customFormat="1" ht="23.25" customHeight="1">
      <c r="B86" s="7"/>
      <c r="C86" s="27"/>
      <c r="D86" s="30"/>
      <c r="E86" s="27"/>
      <c r="F86" s="25"/>
      <c r="G86" s="29"/>
      <c r="H86" s="27"/>
      <c r="I86" s="27"/>
      <c r="J86" s="19"/>
      <c r="K86" s="27"/>
      <c r="L86" s="27"/>
      <c r="M86" s="27"/>
      <c r="N86" s="27"/>
      <c r="O86" s="1"/>
      <c r="P86" s="1"/>
      <c r="Q86" s="28"/>
      <c r="R86" s="556"/>
      <c r="S86" s="556"/>
      <c r="T86" s="556"/>
      <c r="U86" s="556"/>
      <c r="V86" s="556"/>
      <c r="W86" s="556"/>
      <c r="X86" s="557"/>
      <c r="Y86" s="558"/>
      <c r="Z86" s="6"/>
      <c r="AA86" s="17"/>
      <c r="AC86" s="17"/>
      <c r="AD86" s="1"/>
      <c r="AE86" s="1"/>
      <c r="AF86" s="1"/>
      <c r="AG86" s="17"/>
      <c r="AH86" s="1"/>
      <c r="AI86" s="1"/>
      <c r="AJ86" s="1"/>
      <c r="AK86" s="1"/>
      <c r="AL86" s="1"/>
      <c r="AM86" s="1"/>
      <c r="AN86" s="1"/>
      <c r="AO86" s="24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1"/>
      <c r="BQ86" s="1"/>
      <c r="BR86" s="1"/>
      <c r="BS86" s="1"/>
      <c r="BT86" s="1"/>
    </row>
    <row r="87" spans="2:72" s="363" customFormat="1" ht="23.25" customHeight="1">
      <c r="B87" s="7"/>
      <c r="C87" s="27"/>
      <c r="D87" s="30"/>
      <c r="E87" s="27"/>
      <c r="F87" s="25"/>
      <c r="G87" s="29"/>
      <c r="H87" s="27"/>
      <c r="I87" s="27"/>
      <c r="J87" s="19"/>
      <c r="K87" s="27"/>
      <c r="L87" s="27"/>
      <c r="M87" s="27"/>
      <c r="N87" s="27"/>
      <c r="O87" s="1"/>
      <c r="P87" s="1"/>
      <c r="Q87" s="28"/>
      <c r="R87" s="556"/>
      <c r="S87" s="556"/>
      <c r="T87" s="556"/>
      <c r="U87" s="556"/>
      <c r="V87" s="556"/>
      <c r="W87" s="556"/>
      <c r="X87" s="557"/>
      <c r="Y87" s="558"/>
      <c r="Z87" s="6"/>
      <c r="AA87" s="17"/>
      <c r="AC87" s="17"/>
      <c r="AD87" s="1"/>
      <c r="AE87" s="1"/>
      <c r="AF87" s="1"/>
      <c r="AG87" s="17"/>
      <c r="AH87" s="1"/>
      <c r="AI87" s="1"/>
      <c r="AJ87" s="1"/>
      <c r="AK87" s="1"/>
      <c r="AL87" s="1"/>
      <c r="AM87" s="1"/>
      <c r="AN87" s="1"/>
      <c r="AO87" s="24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1"/>
      <c r="BQ87" s="1"/>
      <c r="BR87" s="1"/>
      <c r="BS87" s="1"/>
      <c r="BT87" s="1"/>
    </row>
    <row r="88" spans="2:72" s="363" customFormat="1" ht="23.25" customHeight="1">
      <c r="B88" s="7"/>
      <c r="C88" s="27"/>
      <c r="D88" s="30"/>
      <c r="E88" s="27"/>
      <c r="F88" s="25"/>
      <c r="G88" s="29"/>
      <c r="H88" s="27"/>
      <c r="I88" s="27"/>
      <c r="J88" s="19"/>
      <c r="K88" s="27"/>
      <c r="L88" s="27"/>
      <c r="M88" s="27"/>
      <c r="N88" s="27"/>
      <c r="O88" s="1"/>
      <c r="P88" s="1"/>
      <c r="Q88" s="28"/>
      <c r="R88" s="556"/>
      <c r="S88" s="556"/>
      <c r="T88" s="556"/>
      <c r="U88" s="556"/>
      <c r="V88" s="556"/>
      <c r="W88" s="556"/>
      <c r="X88" s="557"/>
      <c r="Y88" s="558"/>
      <c r="Z88" s="6"/>
      <c r="AA88" s="17"/>
      <c r="AC88" s="17"/>
      <c r="AD88" s="1"/>
      <c r="AE88" s="1"/>
      <c r="AF88" s="1"/>
      <c r="AG88" s="17"/>
      <c r="AH88" s="1"/>
      <c r="AI88" s="1"/>
      <c r="AJ88" s="1"/>
      <c r="AK88" s="1"/>
      <c r="AL88" s="1"/>
      <c r="AM88" s="1"/>
      <c r="AN88" s="1"/>
      <c r="AO88" s="24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1"/>
      <c r="BQ88" s="1"/>
      <c r="BR88" s="1"/>
      <c r="BS88" s="1"/>
      <c r="BT88" s="1"/>
    </row>
    <row r="89" spans="2:72" s="363" customFormat="1" ht="23.25" customHeight="1">
      <c r="B89" s="7"/>
      <c r="C89" s="27"/>
      <c r="D89" s="30"/>
      <c r="E89" s="27"/>
      <c r="F89" s="25"/>
      <c r="G89" s="29"/>
      <c r="H89" s="27"/>
      <c r="I89" s="27"/>
      <c r="J89" s="19"/>
      <c r="K89" s="27"/>
      <c r="L89" s="27"/>
      <c r="M89" s="27"/>
      <c r="N89" s="27"/>
      <c r="O89" s="1"/>
      <c r="P89" s="1"/>
      <c r="Q89" s="28"/>
      <c r="R89" s="556"/>
      <c r="S89" s="556"/>
      <c r="T89" s="556"/>
      <c r="U89" s="556"/>
      <c r="V89" s="556"/>
      <c r="W89" s="556"/>
      <c r="X89" s="557"/>
      <c r="Y89" s="558"/>
      <c r="Z89" s="6"/>
      <c r="AA89" s="17"/>
      <c r="AC89" s="17"/>
      <c r="AD89" s="1"/>
      <c r="AE89" s="1"/>
      <c r="AF89" s="1"/>
      <c r="AG89" s="17"/>
      <c r="AH89" s="1"/>
      <c r="AI89" s="1"/>
      <c r="AJ89" s="1"/>
      <c r="AK89" s="1"/>
      <c r="AL89" s="1"/>
      <c r="AM89" s="1"/>
      <c r="AN89" s="1"/>
      <c r="AO89" s="24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"/>
      <c r="BQ89" s="1"/>
      <c r="BR89" s="1"/>
      <c r="BS89" s="1"/>
      <c r="BT89" s="1"/>
    </row>
    <row r="90" spans="2:72" s="363" customFormat="1" ht="23.25" customHeight="1">
      <c r="B90" s="7"/>
      <c r="C90" s="27"/>
      <c r="D90" s="30"/>
      <c r="E90" s="27"/>
      <c r="F90" s="25"/>
      <c r="G90" s="29"/>
      <c r="H90" s="27"/>
      <c r="I90" s="27"/>
      <c r="J90" s="19"/>
      <c r="K90" s="27"/>
      <c r="L90" s="27"/>
      <c r="M90" s="27"/>
      <c r="N90" s="27"/>
      <c r="O90" s="1"/>
      <c r="P90" s="1"/>
      <c r="Q90" s="28"/>
      <c r="R90" s="556"/>
      <c r="S90" s="556"/>
      <c r="T90" s="556"/>
      <c r="U90" s="556"/>
      <c r="V90" s="556"/>
      <c r="W90" s="556"/>
      <c r="X90" s="557"/>
      <c r="Y90" s="558"/>
      <c r="Z90" s="6"/>
      <c r="AA90" s="17"/>
      <c r="AC90" s="17"/>
      <c r="AD90" s="1"/>
      <c r="AE90" s="1"/>
      <c r="AF90" s="1"/>
      <c r="AG90" s="17"/>
      <c r="AH90" s="1"/>
      <c r="AI90" s="1"/>
      <c r="AJ90" s="1"/>
      <c r="AK90" s="1"/>
      <c r="AL90" s="1"/>
      <c r="AM90" s="1"/>
      <c r="AN90" s="1"/>
      <c r="AO90" s="24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1"/>
      <c r="BQ90" s="1"/>
      <c r="BR90" s="1"/>
      <c r="BS90" s="1"/>
      <c r="BT90" s="1"/>
    </row>
    <row r="91" spans="2:72" s="363" customFormat="1" ht="23.25" customHeight="1">
      <c r="B91" s="7"/>
      <c r="C91" s="27"/>
      <c r="D91" s="30"/>
      <c r="E91" s="27"/>
      <c r="F91" s="25"/>
      <c r="G91" s="29"/>
      <c r="H91" s="27"/>
      <c r="I91" s="27"/>
      <c r="J91" s="19"/>
      <c r="K91" s="27"/>
      <c r="L91" s="27"/>
      <c r="M91" s="27"/>
      <c r="N91" s="27"/>
      <c r="O91" s="1"/>
      <c r="P91" s="1"/>
      <c r="Q91" s="28"/>
      <c r="R91" s="556"/>
      <c r="S91" s="556"/>
      <c r="T91" s="556"/>
      <c r="U91" s="556"/>
      <c r="V91" s="556"/>
      <c r="W91" s="556"/>
      <c r="X91" s="557"/>
      <c r="Y91" s="558"/>
      <c r="Z91" s="6"/>
      <c r="AA91" s="17"/>
      <c r="AC91" s="17"/>
      <c r="AD91" s="1"/>
      <c r="AE91" s="1"/>
      <c r="AF91" s="1"/>
      <c r="AG91" s="17"/>
      <c r="AH91" s="1"/>
      <c r="AI91" s="1"/>
      <c r="AJ91" s="1"/>
      <c r="AK91" s="1"/>
      <c r="AL91" s="1"/>
      <c r="AM91" s="1"/>
      <c r="AN91" s="1"/>
      <c r="AO91" s="24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1"/>
      <c r="BQ91" s="1"/>
      <c r="BR91" s="1"/>
      <c r="BS91" s="1"/>
      <c r="BT91" s="1"/>
    </row>
    <row r="92" spans="2:72" s="363" customFormat="1" ht="23.25" customHeight="1">
      <c r="B92" s="7"/>
      <c r="C92" s="27"/>
      <c r="D92" s="30"/>
      <c r="E92" s="27"/>
      <c r="F92" s="25"/>
      <c r="G92" s="29"/>
      <c r="H92" s="27"/>
      <c r="I92" s="27"/>
      <c r="J92" s="19"/>
      <c r="K92" s="27"/>
      <c r="L92" s="27"/>
      <c r="M92" s="27"/>
      <c r="N92" s="27"/>
      <c r="O92" s="1"/>
      <c r="P92" s="1"/>
      <c r="Q92" s="28"/>
      <c r="R92" s="556"/>
      <c r="S92" s="556"/>
      <c r="T92" s="556"/>
      <c r="U92" s="556"/>
      <c r="V92" s="556"/>
      <c r="W92" s="556"/>
      <c r="X92" s="557"/>
      <c r="Y92" s="558"/>
      <c r="Z92" s="6"/>
      <c r="AA92" s="17"/>
      <c r="AC92" s="17"/>
      <c r="AD92" s="1"/>
      <c r="AE92" s="1"/>
      <c r="AF92" s="1"/>
      <c r="AG92" s="17"/>
      <c r="AH92" s="1"/>
      <c r="AI92" s="1"/>
      <c r="AJ92" s="1"/>
      <c r="AK92" s="1"/>
      <c r="AL92" s="1"/>
      <c r="AM92" s="1"/>
      <c r="AN92" s="1"/>
      <c r="AO92" s="24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1"/>
      <c r="BQ92" s="1"/>
      <c r="BR92" s="1"/>
      <c r="BS92" s="1"/>
      <c r="BT92" s="1"/>
    </row>
    <row r="93" spans="2:72" s="363" customFormat="1" ht="23.25" customHeight="1">
      <c r="B93" s="7"/>
      <c r="C93" s="27"/>
      <c r="D93" s="30"/>
      <c r="E93" s="27"/>
      <c r="F93" s="25"/>
      <c r="G93" s="29"/>
      <c r="H93" s="27"/>
      <c r="I93" s="27"/>
      <c r="J93" s="19"/>
      <c r="K93" s="27"/>
      <c r="L93" s="27"/>
      <c r="M93" s="27"/>
      <c r="N93" s="27"/>
      <c r="O93" s="1"/>
      <c r="P93" s="1"/>
      <c r="Q93" s="28"/>
      <c r="R93" s="556"/>
      <c r="S93" s="556"/>
      <c r="T93" s="556"/>
      <c r="U93" s="556"/>
      <c r="V93" s="556"/>
      <c r="W93" s="556"/>
      <c r="X93" s="557"/>
      <c r="Y93" s="558"/>
      <c r="Z93" s="6"/>
      <c r="AA93" s="17"/>
      <c r="AC93" s="17"/>
      <c r="AD93" s="1"/>
      <c r="AE93" s="1"/>
      <c r="AF93" s="1"/>
      <c r="AG93" s="17"/>
      <c r="AH93" s="1"/>
      <c r="AI93" s="1"/>
      <c r="AJ93" s="1"/>
      <c r="AK93" s="1"/>
      <c r="AL93" s="1"/>
      <c r="AM93" s="1"/>
      <c r="AN93" s="1"/>
      <c r="AO93" s="24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1"/>
      <c r="BQ93" s="1"/>
      <c r="BR93" s="1"/>
      <c r="BS93" s="1"/>
      <c r="BT93" s="1"/>
    </row>
    <row r="94" spans="2:72" s="363" customFormat="1" ht="23.25" customHeight="1">
      <c r="B94" s="7"/>
      <c r="C94" s="27"/>
      <c r="D94" s="30"/>
      <c r="E94" s="27"/>
      <c r="F94" s="25"/>
      <c r="G94" s="29"/>
      <c r="H94" s="27"/>
      <c r="I94" s="27"/>
      <c r="J94" s="19"/>
      <c r="K94" s="27"/>
      <c r="L94" s="27"/>
      <c r="M94" s="27"/>
      <c r="N94" s="27"/>
      <c r="O94" s="1"/>
      <c r="P94" s="1"/>
      <c r="Q94" s="28"/>
      <c r="R94" s="556"/>
      <c r="S94" s="556"/>
      <c r="T94" s="556"/>
      <c r="U94" s="556"/>
      <c r="V94" s="556"/>
      <c r="W94" s="556"/>
      <c r="X94" s="557"/>
      <c r="Y94" s="558"/>
      <c r="Z94" s="6"/>
      <c r="AA94" s="17"/>
      <c r="AC94" s="17"/>
      <c r="AD94" s="1"/>
      <c r="AE94" s="1"/>
      <c r="AF94" s="1"/>
      <c r="AG94" s="17"/>
      <c r="AH94" s="1"/>
      <c r="AI94" s="1"/>
      <c r="AJ94" s="1"/>
      <c r="AK94" s="1"/>
      <c r="AL94" s="1"/>
      <c r="AM94" s="1"/>
      <c r="AN94" s="1"/>
      <c r="AO94" s="24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1"/>
      <c r="BQ94" s="1"/>
      <c r="BR94" s="1"/>
      <c r="BS94" s="1"/>
      <c r="BT94" s="1"/>
    </row>
    <row r="95" spans="2:72" s="363" customFormat="1" ht="23.25" customHeight="1">
      <c r="B95" s="7"/>
      <c r="C95" s="27"/>
      <c r="D95" s="30"/>
      <c r="E95" s="27"/>
      <c r="F95" s="25"/>
      <c r="G95" s="29"/>
      <c r="H95" s="27"/>
      <c r="I95" s="27"/>
      <c r="J95" s="19"/>
      <c r="K95" s="27"/>
      <c r="L95" s="27"/>
      <c r="M95" s="27"/>
      <c r="N95" s="27"/>
      <c r="O95" s="1"/>
      <c r="P95" s="1"/>
      <c r="Q95" s="28"/>
      <c r="R95" s="556"/>
      <c r="S95" s="556"/>
      <c r="T95" s="556"/>
      <c r="U95" s="556"/>
      <c r="V95" s="556"/>
      <c r="W95" s="556"/>
      <c r="X95" s="557"/>
      <c r="Y95" s="558"/>
      <c r="Z95" s="6"/>
      <c r="AA95" s="17"/>
      <c r="AC95" s="17"/>
      <c r="AD95" s="1"/>
      <c r="AE95" s="1"/>
      <c r="AF95" s="1"/>
      <c r="AG95" s="17"/>
      <c r="AH95" s="1"/>
      <c r="AI95" s="1"/>
      <c r="AJ95" s="1"/>
      <c r="AK95" s="1"/>
      <c r="AL95" s="1"/>
      <c r="AM95" s="1"/>
      <c r="AN95" s="1"/>
      <c r="AO95" s="24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1"/>
      <c r="BQ95" s="1"/>
      <c r="BR95" s="1"/>
      <c r="BS95" s="1"/>
      <c r="BT95" s="1"/>
    </row>
    <row r="96" spans="2:72" s="363" customFormat="1" ht="23.25" customHeight="1">
      <c r="B96" s="7"/>
      <c r="C96" s="27"/>
      <c r="D96" s="30"/>
      <c r="E96" s="27"/>
      <c r="F96" s="25"/>
      <c r="G96" s="29"/>
      <c r="H96" s="27"/>
      <c r="I96" s="27"/>
      <c r="J96" s="19"/>
      <c r="K96" s="27"/>
      <c r="L96" s="27"/>
      <c r="M96" s="27"/>
      <c r="N96" s="27"/>
      <c r="O96" s="1"/>
      <c r="P96" s="1"/>
      <c r="Q96" s="28"/>
      <c r="R96" s="556"/>
      <c r="S96" s="556"/>
      <c r="T96" s="556"/>
      <c r="U96" s="556"/>
      <c r="V96" s="556"/>
      <c r="W96" s="556"/>
      <c r="X96" s="557"/>
      <c r="Y96" s="558"/>
      <c r="Z96" s="6"/>
      <c r="AA96" s="17"/>
      <c r="AC96" s="17"/>
      <c r="AD96" s="1"/>
      <c r="AE96" s="1"/>
      <c r="AF96" s="1"/>
      <c r="AG96" s="17"/>
      <c r="AH96" s="1"/>
      <c r="AI96" s="1"/>
      <c r="AJ96" s="1"/>
      <c r="AK96" s="1"/>
      <c r="AL96" s="1"/>
      <c r="AM96" s="1"/>
      <c r="AN96" s="1"/>
      <c r="AO96" s="24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1"/>
      <c r="BQ96" s="1"/>
      <c r="BR96" s="1"/>
      <c r="BS96" s="1"/>
      <c r="BT96" s="1"/>
    </row>
    <row r="97" spans="2:72" s="363" customFormat="1" ht="23.25" customHeight="1">
      <c r="B97" s="7"/>
      <c r="C97" s="27"/>
      <c r="D97" s="30"/>
      <c r="E97" s="27"/>
      <c r="F97" s="25"/>
      <c r="G97" s="29"/>
      <c r="H97" s="27"/>
      <c r="I97" s="27"/>
      <c r="J97" s="19"/>
      <c r="K97" s="27"/>
      <c r="L97" s="27"/>
      <c r="M97" s="27"/>
      <c r="N97" s="27"/>
      <c r="O97" s="1"/>
      <c r="P97" s="1"/>
      <c r="Q97" s="28"/>
      <c r="R97" s="556"/>
      <c r="S97" s="556"/>
      <c r="T97" s="556"/>
      <c r="U97" s="556"/>
      <c r="V97" s="556"/>
      <c r="W97" s="556"/>
      <c r="X97" s="557"/>
      <c r="Y97" s="558"/>
      <c r="Z97" s="6"/>
      <c r="AA97" s="17"/>
      <c r="AC97" s="17"/>
      <c r="AD97" s="1"/>
      <c r="AE97" s="1"/>
      <c r="AF97" s="1"/>
      <c r="AG97" s="17"/>
      <c r="AH97" s="1"/>
      <c r="AI97" s="1"/>
      <c r="AJ97" s="1"/>
      <c r="AK97" s="1"/>
      <c r="AL97" s="1"/>
      <c r="AM97" s="1"/>
      <c r="AN97" s="1"/>
      <c r="AO97" s="24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1"/>
      <c r="BQ97" s="1"/>
      <c r="BR97" s="1"/>
      <c r="BS97" s="1"/>
      <c r="BT97" s="1"/>
    </row>
    <row r="98" spans="2:72" s="363" customFormat="1" ht="23.25" customHeight="1">
      <c r="B98" s="7"/>
      <c r="C98" s="27"/>
      <c r="D98" s="30"/>
      <c r="E98" s="27"/>
      <c r="F98" s="25"/>
      <c r="G98" s="29"/>
      <c r="H98" s="27"/>
      <c r="I98" s="27"/>
      <c r="J98" s="19"/>
      <c r="K98" s="27"/>
      <c r="L98" s="27"/>
      <c r="M98" s="27"/>
      <c r="N98" s="27"/>
      <c r="O98" s="1"/>
      <c r="P98" s="1"/>
      <c r="Q98" s="28"/>
      <c r="R98" s="556"/>
      <c r="S98" s="556"/>
      <c r="T98" s="556"/>
      <c r="U98" s="556"/>
      <c r="V98" s="556"/>
      <c r="W98" s="556"/>
      <c r="X98" s="557"/>
      <c r="Y98" s="558"/>
      <c r="Z98" s="6"/>
      <c r="AA98" s="17"/>
      <c r="AC98" s="17"/>
      <c r="AD98" s="1"/>
      <c r="AE98" s="1"/>
      <c r="AF98" s="1"/>
      <c r="AG98" s="17"/>
      <c r="AH98" s="1"/>
      <c r="AI98" s="1"/>
      <c r="AJ98" s="1"/>
      <c r="AK98" s="1"/>
      <c r="AL98" s="1"/>
      <c r="AM98" s="1"/>
      <c r="AN98" s="1"/>
      <c r="AO98" s="24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"/>
      <c r="BQ98" s="1"/>
      <c r="BR98" s="1"/>
      <c r="BS98" s="1"/>
      <c r="BT98" s="1"/>
    </row>
    <row r="99" spans="2:72" s="363" customFormat="1" ht="23.25" customHeight="1">
      <c r="B99" s="7"/>
      <c r="C99" s="27"/>
      <c r="D99" s="30"/>
      <c r="E99" s="27"/>
      <c r="F99" s="25"/>
      <c r="G99" s="29"/>
      <c r="H99" s="27"/>
      <c r="I99" s="27"/>
      <c r="J99" s="19"/>
      <c r="K99" s="27"/>
      <c r="L99" s="27"/>
      <c r="M99" s="27"/>
      <c r="N99" s="27"/>
      <c r="O99" s="1"/>
      <c r="P99" s="1"/>
      <c r="Q99" s="28"/>
      <c r="R99" s="559"/>
      <c r="S99" s="561"/>
      <c r="T99" s="560"/>
      <c r="U99" s="557"/>
      <c r="V99" s="560"/>
      <c r="W99" s="560"/>
      <c r="X99" s="560"/>
      <c r="Y99" s="562"/>
      <c r="Z99" s="6"/>
      <c r="AA99" s="17"/>
      <c r="AC99" s="17"/>
      <c r="AD99" s="1"/>
      <c r="AE99" s="1"/>
      <c r="AF99" s="1"/>
      <c r="AG99" s="17"/>
      <c r="AH99" s="1"/>
      <c r="AI99" s="1"/>
      <c r="AJ99" s="1"/>
      <c r="AK99" s="1"/>
      <c r="AL99" s="1"/>
      <c r="AM99" s="1"/>
      <c r="AN99" s="1"/>
      <c r="AO99" s="24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1"/>
      <c r="BQ99" s="1"/>
      <c r="BR99" s="1"/>
      <c r="BS99" s="1"/>
      <c r="BT99" s="1"/>
    </row>
    <row r="100" spans="2:72" s="363" customFormat="1" ht="23.25" customHeight="1">
      <c r="B100" s="7"/>
      <c r="C100" s="27"/>
      <c r="D100" s="30"/>
      <c r="E100" s="27"/>
      <c r="F100" s="25"/>
      <c r="G100" s="29"/>
      <c r="H100" s="27"/>
      <c r="I100" s="27"/>
      <c r="J100" s="19"/>
      <c r="K100" s="27"/>
      <c r="L100" s="27"/>
      <c r="M100" s="27"/>
      <c r="N100" s="27"/>
      <c r="O100" s="1"/>
      <c r="P100" s="1"/>
      <c r="Q100" s="28"/>
      <c r="R100" s="559"/>
      <c r="S100" s="561"/>
      <c r="T100" s="560"/>
      <c r="U100" s="557"/>
      <c r="V100" s="560"/>
      <c r="W100" s="560"/>
      <c r="X100" s="560"/>
      <c r="Y100" s="562"/>
      <c r="Z100" s="6"/>
      <c r="AA100" s="17"/>
      <c r="AC100" s="17"/>
      <c r="AD100" s="1"/>
      <c r="AE100" s="1"/>
      <c r="AF100" s="1"/>
      <c r="AG100" s="17"/>
      <c r="AH100" s="1"/>
      <c r="AI100" s="1"/>
      <c r="AJ100" s="1"/>
      <c r="AK100" s="1"/>
      <c r="AL100" s="1"/>
      <c r="AM100" s="1"/>
      <c r="AN100" s="1"/>
      <c r="AO100" s="24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1"/>
      <c r="BQ100" s="1"/>
      <c r="BR100" s="1"/>
      <c r="BS100" s="1"/>
      <c r="BT100" s="1"/>
    </row>
    <row r="101" spans="2:72" s="363" customFormat="1" ht="23.25" customHeight="1">
      <c r="B101" s="6"/>
      <c r="C101" s="27"/>
      <c r="D101" s="361"/>
      <c r="E101" s="27"/>
      <c r="F101" s="25"/>
      <c r="G101" s="29"/>
      <c r="H101" s="27"/>
      <c r="I101" s="27"/>
      <c r="J101" s="19"/>
      <c r="K101" s="27"/>
      <c r="L101" s="1"/>
      <c r="M101" s="27"/>
      <c r="N101" s="27"/>
      <c r="O101" s="28"/>
      <c r="P101" s="375"/>
      <c r="Q101" s="28"/>
      <c r="R101" s="563"/>
      <c r="S101" s="563"/>
      <c r="T101" s="564"/>
      <c r="U101" s="564"/>
      <c r="V101" s="574"/>
      <c r="W101" s="364"/>
      <c r="X101" s="341"/>
      <c r="Y101" s="6"/>
      <c r="Z101" s="44"/>
      <c r="AA101" s="44"/>
      <c r="AB101" s="1"/>
      <c r="AC101" s="17"/>
      <c r="AD101" s="1"/>
      <c r="AE101" s="1"/>
      <c r="AF101" s="1"/>
      <c r="AG101" s="17"/>
      <c r="AH101" s="1"/>
      <c r="AI101" s="1"/>
      <c r="AJ101" s="1"/>
      <c r="AK101" s="1"/>
      <c r="AL101" s="1"/>
      <c r="AM101" s="1"/>
      <c r="AN101" s="1"/>
      <c r="AO101" s="24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1"/>
      <c r="BQ101" s="1"/>
      <c r="BR101" s="1"/>
      <c r="BS101" s="1"/>
      <c r="BT101" s="1"/>
    </row>
    <row r="102" spans="2:72" s="363" customFormat="1" ht="23.25" customHeight="1">
      <c r="B102" s="1"/>
      <c r="C102" s="27"/>
      <c r="D102" s="25"/>
      <c r="E102" s="27"/>
      <c r="F102" s="25"/>
      <c r="G102" s="29"/>
      <c r="H102" s="27"/>
      <c r="I102" s="27"/>
      <c r="J102" s="19"/>
      <c r="K102" s="27"/>
      <c r="L102" s="1"/>
      <c r="M102" s="27"/>
      <c r="N102" s="27"/>
      <c r="O102" s="28"/>
      <c r="P102" s="374"/>
      <c r="Q102" s="25"/>
      <c r="R102" s="25"/>
      <c r="S102" s="373"/>
      <c r="T102" s="352"/>
      <c r="U102" s="373"/>
      <c r="V102" s="373"/>
      <c r="W102" s="1"/>
      <c r="X102" s="1"/>
      <c r="Y102" s="1"/>
      <c r="Z102" s="1"/>
      <c r="AA102" s="1"/>
      <c r="AB102" s="17"/>
      <c r="AC102" s="17"/>
      <c r="AD102" s="1"/>
      <c r="AE102" s="1"/>
      <c r="AF102" s="1"/>
      <c r="AG102" s="17"/>
      <c r="AH102" s="1"/>
      <c r="AI102" s="1"/>
      <c r="AJ102" s="1"/>
      <c r="AK102" s="1"/>
      <c r="AL102" s="1"/>
      <c r="AM102" s="1"/>
      <c r="AN102" s="1"/>
      <c r="AO102" s="24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1"/>
      <c r="BQ102" s="1"/>
      <c r="BR102" s="1"/>
      <c r="BS102" s="1"/>
      <c r="BT102" s="1"/>
    </row>
    <row r="103" spans="2:69" s="363" customFormat="1" ht="23.25" customHeight="1">
      <c r="B103" s="1"/>
      <c r="C103" s="27"/>
      <c r="D103" s="25"/>
      <c r="E103" s="27"/>
      <c r="F103" s="25"/>
      <c r="G103" s="29"/>
      <c r="H103" s="27"/>
      <c r="I103" s="27"/>
      <c r="J103" s="19"/>
      <c r="K103" s="27"/>
      <c r="L103" s="27"/>
      <c r="M103" s="27"/>
      <c r="N103" s="27"/>
      <c r="O103" s="28"/>
      <c r="P103" s="376"/>
      <c r="Q103" s="25"/>
      <c r="R103" s="25"/>
      <c r="S103" s="373"/>
      <c r="T103" s="352"/>
      <c r="U103" s="2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24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1"/>
      <c r="BN103" s="1"/>
      <c r="BO103" s="1"/>
      <c r="BP103" s="1"/>
      <c r="BQ103" s="1"/>
    </row>
    <row r="104" spans="2:69" s="363" customFormat="1" ht="23.25" customHeight="1">
      <c r="B104" s="1"/>
      <c r="C104" s="27"/>
      <c r="D104" s="25"/>
      <c r="E104" s="27"/>
      <c r="F104" s="29"/>
      <c r="G104" s="29"/>
      <c r="H104" s="27"/>
      <c r="I104" s="27"/>
      <c r="J104" s="19"/>
      <c r="K104" s="27"/>
      <c r="L104" s="27"/>
      <c r="M104" s="27"/>
      <c r="N104" s="27"/>
      <c r="O104" s="28"/>
      <c r="P104" s="367"/>
      <c r="Q104" s="25"/>
      <c r="R104" s="25"/>
      <c r="S104" s="373"/>
      <c r="T104" s="352"/>
      <c r="U104" s="25"/>
      <c r="V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24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1"/>
      <c r="BN104" s="1"/>
      <c r="BO104" s="1"/>
      <c r="BP104" s="1"/>
      <c r="BQ104" s="1"/>
    </row>
    <row r="105" spans="3:84" ht="21" customHeight="1">
      <c r="C105" s="27"/>
      <c r="D105" s="25"/>
      <c r="E105" s="27"/>
      <c r="F105" s="29"/>
      <c r="G105" s="25"/>
      <c r="H105" s="27"/>
      <c r="I105" s="27"/>
      <c r="J105" s="19"/>
      <c r="K105" s="27"/>
      <c r="L105" s="27"/>
      <c r="M105" s="27"/>
      <c r="N105" s="27"/>
      <c r="O105" s="28"/>
      <c r="P105" s="367"/>
      <c r="Q105" s="25"/>
      <c r="R105" s="25"/>
      <c r="S105" s="373"/>
      <c r="T105" s="352"/>
      <c r="U105" s="25"/>
      <c r="W105" s="363"/>
      <c r="X105" s="363"/>
      <c r="Y105" s="363"/>
      <c r="AC105" s="17"/>
      <c r="AG105" s="17"/>
      <c r="AK105" s="1"/>
      <c r="AL105" s="1"/>
      <c r="AM105" s="1"/>
      <c r="AN105" s="241"/>
      <c r="AO105" s="241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1"/>
      <c r="BQ105" s="1"/>
      <c r="BR105" s="1"/>
      <c r="BS105" s="1"/>
      <c r="BT105" s="1"/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3:84" ht="21" customHeight="1">
      <c r="C106" s="27"/>
      <c r="D106" s="25"/>
      <c r="E106" s="27"/>
      <c r="F106" s="29"/>
      <c r="G106" s="29"/>
      <c r="H106" s="27"/>
      <c r="I106" s="27"/>
      <c r="J106" s="19"/>
      <c r="K106" s="27"/>
      <c r="L106" s="27"/>
      <c r="M106" s="27"/>
      <c r="N106" s="27"/>
      <c r="P106" s="367"/>
      <c r="Q106" s="25"/>
      <c r="R106" s="25"/>
      <c r="S106" s="373"/>
      <c r="T106" s="29"/>
      <c r="W106" s="363"/>
      <c r="X106" s="363"/>
      <c r="Y106" s="363"/>
      <c r="AG106" s="17"/>
      <c r="AK106" s="1"/>
      <c r="AL106" s="1"/>
      <c r="AN106" s="241"/>
      <c r="AO106" s="241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Q106" s="1"/>
      <c r="BR106" s="1"/>
      <c r="BS106" s="1"/>
      <c r="BT106" s="1"/>
      <c r="BU106" s="1"/>
      <c r="BV106"/>
      <c r="BW106"/>
      <c r="BX106"/>
      <c r="BY106"/>
      <c r="BZ106"/>
      <c r="CA106"/>
      <c r="CB106"/>
      <c r="CC106"/>
      <c r="CD106"/>
      <c r="CE106"/>
      <c r="CF106"/>
    </row>
    <row r="107" spans="3:84" ht="23.25" customHeight="1">
      <c r="C107" s="27"/>
      <c r="D107" s="25"/>
      <c r="E107" s="27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67"/>
      <c r="R107" s="25"/>
      <c r="S107" s="373"/>
      <c r="T107" s="353"/>
      <c r="W107" s="363"/>
      <c r="X107" s="363"/>
      <c r="Y107" s="363"/>
      <c r="AG107" s="17"/>
      <c r="AJ107" s="241"/>
      <c r="AK107" s="1"/>
      <c r="AL107" s="1"/>
      <c r="AM107" s="1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1"/>
      <c r="BQ107" s="1"/>
      <c r="BR107" s="1"/>
      <c r="BS107" s="1"/>
      <c r="BT107" s="1"/>
      <c r="BU107"/>
      <c r="BV107"/>
      <c r="BW107"/>
      <c r="BX107"/>
      <c r="BY107"/>
      <c r="BZ107"/>
      <c r="CA107"/>
      <c r="CB107"/>
      <c r="CC107"/>
      <c r="CD107"/>
      <c r="CE107"/>
      <c r="CF107"/>
    </row>
    <row r="108" spans="2:72" s="340" customFormat="1" ht="23.25" customHeight="1">
      <c r="B108" s="1"/>
      <c r="C108" s="27"/>
      <c r="D108" s="25"/>
      <c r="E108" s="27"/>
      <c r="F108" s="29"/>
      <c r="G108" s="27"/>
      <c r="H108" s="27"/>
      <c r="I108" s="27"/>
      <c r="J108" s="27"/>
      <c r="K108" s="27"/>
      <c r="L108" s="27"/>
      <c r="M108" s="25"/>
      <c r="N108" s="1"/>
      <c r="O108" s="25"/>
      <c r="P108" s="367"/>
      <c r="Q108" s="1"/>
      <c r="R108" s="25"/>
      <c r="S108" s="373"/>
      <c r="T108" s="364"/>
      <c r="U108" s="1"/>
      <c r="V108" s="1"/>
      <c r="W108" s="363"/>
      <c r="X108" s="363"/>
      <c r="Y108" s="363"/>
      <c r="Z108" s="1"/>
      <c r="AA108" s="1"/>
      <c r="AB108" s="1"/>
      <c r="AC108" s="1"/>
      <c r="AD108" s="1"/>
      <c r="AE108" s="1"/>
      <c r="AF108" s="1"/>
      <c r="AG108" s="17"/>
      <c r="AH108" s="1"/>
      <c r="AI108" s="1"/>
      <c r="AJ108" s="24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1"/>
      <c r="BQ108" s="1"/>
      <c r="BR108" s="1"/>
      <c r="BS108" s="1"/>
      <c r="BT108" s="1"/>
    </row>
    <row r="109" spans="2:72" s="340" customFormat="1" ht="53.25" customHeight="1">
      <c r="B109" s="1"/>
      <c r="C109" s="27"/>
      <c r="D109" s="25"/>
      <c r="E109" s="27"/>
      <c r="F109" s="19"/>
      <c r="G109" s="27"/>
      <c r="H109" s="27"/>
      <c r="I109" s="27"/>
      <c r="J109" s="27"/>
      <c r="K109" s="27"/>
      <c r="L109" s="27"/>
      <c r="M109" s="25"/>
      <c r="N109" s="1"/>
      <c r="O109" s="1"/>
      <c r="P109" s="367"/>
      <c r="Q109" s="1"/>
      <c r="R109" s="25"/>
      <c r="S109" s="373"/>
      <c r="T109" s="373"/>
      <c r="U109" s="1"/>
      <c r="V109" s="1"/>
      <c r="W109" s="363"/>
      <c r="X109" s="363"/>
      <c r="Y109" s="363"/>
      <c r="Z109" s="1"/>
      <c r="AA109" s="1"/>
      <c r="AB109" s="1"/>
      <c r="AC109" s="1"/>
      <c r="AD109" s="6"/>
      <c r="AE109" s="6"/>
      <c r="AF109" s="1"/>
      <c r="AG109" s="17"/>
      <c r="AH109" s="1"/>
      <c r="AI109" s="1"/>
      <c r="AJ109" s="24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1"/>
      <c r="BQ109" s="1"/>
      <c r="BR109" s="1"/>
      <c r="BS109" s="1"/>
      <c r="BT109" s="1"/>
    </row>
    <row r="110" spans="2:72" s="340" customFormat="1" ht="23.25" customHeight="1">
      <c r="B110" s="1"/>
      <c r="C110" s="27"/>
      <c r="D110" s="25"/>
      <c r="E110" s="27"/>
      <c r="F110" s="19"/>
      <c r="G110" s="27"/>
      <c r="H110" s="27"/>
      <c r="I110" s="27"/>
      <c r="J110" s="27"/>
      <c r="K110" s="27"/>
      <c r="L110" s="27"/>
      <c r="M110" s="25"/>
      <c r="N110" s="1"/>
      <c r="O110" s="1"/>
      <c r="P110" s="367"/>
      <c r="Q110" s="1"/>
      <c r="R110" s="25"/>
      <c r="S110" s="1"/>
      <c r="T110" s="372"/>
      <c r="U110" s="1"/>
      <c r="V110" s="1"/>
      <c r="W110" s="363"/>
      <c r="X110" s="363"/>
      <c r="Y110" s="363"/>
      <c r="Z110" s="1"/>
      <c r="AA110" s="1"/>
      <c r="AB110" s="1"/>
      <c r="AC110" s="1"/>
      <c r="AD110" s="6"/>
      <c r="AE110" s="6"/>
      <c r="AF110" s="1"/>
      <c r="AG110" s="17"/>
      <c r="AH110" s="1"/>
      <c r="AI110" s="1"/>
      <c r="AJ110" s="24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1"/>
      <c r="BQ110" s="1"/>
      <c r="BR110" s="1"/>
      <c r="BS110" s="1"/>
      <c r="BT110" s="1"/>
    </row>
    <row r="111" spans="2:72" s="340" customFormat="1" ht="23.25" customHeight="1">
      <c r="B111" s="1"/>
      <c r="C111" s="27"/>
      <c r="D111" s="25"/>
      <c r="E111" s="27"/>
      <c r="F111" s="19"/>
      <c r="G111" s="27"/>
      <c r="H111" s="27"/>
      <c r="I111" s="27"/>
      <c r="J111" s="27"/>
      <c r="K111" s="27"/>
      <c r="L111" s="27"/>
      <c r="M111" s="25"/>
      <c r="N111" s="1"/>
      <c r="O111" s="1"/>
      <c r="P111" s="25"/>
      <c r="Q111" s="1"/>
      <c r="R111" s="1"/>
      <c r="S111" s="1"/>
      <c r="T111" s="373"/>
      <c r="U111" s="1"/>
      <c r="V111" s="1"/>
      <c r="W111" s="363"/>
      <c r="X111" s="363"/>
      <c r="Y111" s="363"/>
      <c r="Z111" s="1"/>
      <c r="AA111" s="1"/>
      <c r="AB111" s="1"/>
      <c r="AC111" s="1"/>
      <c r="AD111" s="6"/>
      <c r="AE111" s="6"/>
      <c r="AF111" s="1"/>
      <c r="AG111" s="17"/>
      <c r="AH111" s="1"/>
      <c r="AI111" s="1"/>
      <c r="AJ111" s="24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1"/>
      <c r="BQ111" s="1"/>
      <c r="BR111" s="1"/>
      <c r="BS111" s="1"/>
      <c r="BT111" s="1"/>
    </row>
    <row r="112" spans="2:72" s="340" customFormat="1" ht="23.25" customHeight="1">
      <c r="B112" s="1"/>
      <c r="C112" s="27"/>
      <c r="D112" s="25"/>
      <c r="E112" s="27"/>
      <c r="F112" s="19"/>
      <c r="G112" s="27"/>
      <c r="H112" s="27"/>
      <c r="I112" s="27"/>
      <c r="J112" s="27"/>
      <c r="K112" s="27"/>
      <c r="L112" s="27"/>
      <c r="M112" s="484"/>
      <c r="N112" s="44"/>
      <c r="O112" s="44"/>
      <c r="Q112" s="358"/>
      <c r="R112" s="358"/>
      <c r="S112" s="363"/>
      <c r="T112" s="373"/>
      <c r="U112" s="1"/>
      <c r="V112" s="1"/>
      <c r="W112" s="363"/>
      <c r="X112" s="363"/>
      <c r="Y112" s="363"/>
      <c r="Z112" s="1"/>
      <c r="AA112" s="1"/>
      <c r="AB112" s="1"/>
      <c r="AC112" s="1"/>
      <c r="AD112" s="6"/>
      <c r="AE112" s="6"/>
      <c r="AF112" s="1"/>
      <c r="AG112" s="17"/>
      <c r="AH112" s="1"/>
      <c r="AI112" s="1"/>
      <c r="AJ112" s="24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1"/>
      <c r="BQ112" s="1"/>
      <c r="BR112" s="1"/>
      <c r="BS112" s="1"/>
      <c r="BT112" s="1"/>
    </row>
    <row r="113" spans="2:72" s="340" customFormat="1" ht="23.25" customHeight="1">
      <c r="B113" s="1"/>
      <c r="C113" s="27"/>
      <c r="D113" s="28"/>
      <c r="E113" s="27"/>
      <c r="F113" s="19"/>
      <c r="G113" s="27"/>
      <c r="H113" s="27"/>
      <c r="I113" s="27"/>
      <c r="J113" s="27"/>
      <c r="K113" s="27"/>
      <c r="L113" s="27"/>
      <c r="M113" s="484"/>
      <c r="N113" s="44"/>
      <c r="O113" s="44"/>
      <c r="Q113" s="358"/>
      <c r="R113" s="358"/>
      <c r="S113" s="363"/>
      <c r="T113" s="373"/>
      <c r="U113" s="1"/>
      <c r="V113" s="1"/>
      <c r="W113" s="363"/>
      <c r="X113" s="363"/>
      <c r="Y113" s="363"/>
      <c r="Z113" s="1"/>
      <c r="AA113" s="1"/>
      <c r="AB113" s="1"/>
      <c r="AC113" s="1"/>
      <c r="AD113" s="6"/>
      <c r="AE113" s="6"/>
      <c r="AF113" s="1"/>
      <c r="AG113" s="17"/>
      <c r="AH113" s="1"/>
      <c r="AI113" s="1"/>
      <c r="AJ113" s="24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1"/>
      <c r="BQ113" s="1"/>
      <c r="BR113" s="1"/>
      <c r="BS113" s="1"/>
      <c r="BT113" s="1"/>
    </row>
    <row r="114" spans="2:72" s="340" customFormat="1" ht="23.25" customHeight="1">
      <c r="B114" s="1"/>
      <c r="C114" s="27"/>
      <c r="D114" s="28"/>
      <c r="E114" s="27"/>
      <c r="F114" s="19"/>
      <c r="G114" s="27"/>
      <c r="H114" s="27"/>
      <c r="I114" s="27"/>
      <c r="J114" s="27"/>
      <c r="K114" s="27"/>
      <c r="L114" s="27"/>
      <c r="M114" s="25"/>
      <c r="N114" s="1"/>
      <c r="O114" s="1"/>
      <c r="Q114" s="358"/>
      <c r="R114" s="358"/>
      <c r="S114" s="363"/>
      <c r="T114" s="373"/>
      <c r="U114" s="1"/>
      <c r="V114" s="1"/>
      <c r="W114" s="363"/>
      <c r="X114" s="363"/>
      <c r="Y114" s="363"/>
      <c r="Z114" s="1"/>
      <c r="AA114" s="1"/>
      <c r="AB114" s="1"/>
      <c r="AC114" s="1"/>
      <c r="AD114" s="6"/>
      <c r="AE114" s="6"/>
      <c r="AF114" s="1"/>
      <c r="AG114" s="17"/>
      <c r="AH114" s="1"/>
      <c r="AI114" s="1"/>
      <c r="AJ114" s="24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1"/>
      <c r="BQ114" s="1"/>
      <c r="BR114" s="1"/>
      <c r="BS114" s="1"/>
      <c r="BT114" s="1"/>
    </row>
    <row r="115" spans="2:72" s="340" customFormat="1" ht="23.25" customHeight="1">
      <c r="B115" s="1"/>
      <c r="C115" s="27"/>
      <c r="D115" s="29"/>
      <c r="E115" s="27"/>
      <c r="F115" s="19"/>
      <c r="G115" s="27"/>
      <c r="H115" s="27"/>
      <c r="I115" s="27"/>
      <c r="J115" s="27"/>
      <c r="K115" s="27"/>
      <c r="L115" s="27"/>
      <c r="M115" s="484"/>
      <c r="N115" s="44"/>
      <c r="O115" s="44"/>
      <c r="P115" s="44"/>
      <c r="Q115" s="358"/>
      <c r="R115" s="358"/>
      <c r="S115" s="363"/>
      <c r="T115" s="373"/>
      <c r="U115" s="1"/>
      <c r="V115" s="1"/>
      <c r="W115" s="363"/>
      <c r="X115" s="363"/>
      <c r="Y115" s="363"/>
      <c r="Z115" s="1"/>
      <c r="AA115" s="1"/>
      <c r="AB115" s="1"/>
      <c r="AC115" s="1"/>
      <c r="AD115" s="6"/>
      <c r="AE115" s="6"/>
      <c r="AF115" s="1"/>
      <c r="AG115" s="17"/>
      <c r="AH115" s="1"/>
      <c r="AI115" s="1"/>
      <c r="AJ115" s="24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1"/>
      <c r="BQ115" s="1"/>
      <c r="BR115" s="1"/>
      <c r="BS115" s="1"/>
      <c r="BT115" s="1"/>
    </row>
    <row r="116" spans="2:72" s="340" customFormat="1" ht="23.25" customHeight="1">
      <c r="B116" s="1"/>
      <c r="C116" s="27"/>
      <c r="D116" s="30"/>
      <c r="E116" s="27"/>
      <c r="F116" s="19"/>
      <c r="G116" s="27"/>
      <c r="H116" s="27"/>
      <c r="I116" s="27"/>
      <c r="J116" s="27"/>
      <c r="K116" s="27"/>
      <c r="L116" s="27"/>
      <c r="M116" s="484"/>
      <c r="N116" s="44"/>
      <c r="O116" s="44"/>
      <c r="P116" s="358"/>
      <c r="Q116" s="485"/>
      <c r="R116" s="485"/>
      <c r="S116" s="481"/>
      <c r="T116" s="373"/>
      <c r="U116" s="1"/>
      <c r="V116" s="1"/>
      <c r="W116" s="363"/>
      <c r="X116" s="363"/>
      <c r="Y116" s="363"/>
      <c r="Z116" s="1"/>
      <c r="AA116" s="1"/>
      <c r="AB116" s="1"/>
      <c r="AC116" s="1"/>
      <c r="AD116" s="6"/>
      <c r="AE116" s="6"/>
      <c r="AF116" s="1"/>
      <c r="AG116" s="17"/>
      <c r="AH116" s="1"/>
      <c r="AI116" s="1"/>
      <c r="AJ116" s="24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1"/>
      <c r="BQ116" s="1"/>
      <c r="BR116" s="1"/>
      <c r="BS116" s="1"/>
      <c r="BT116" s="1"/>
    </row>
    <row r="117" spans="2:72" s="340" customFormat="1" ht="23.25" customHeight="1">
      <c r="B117" s="1"/>
      <c r="C117" s="27"/>
      <c r="D117" s="30"/>
      <c r="E117" s="27"/>
      <c r="F117" s="19"/>
      <c r="G117" s="27"/>
      <c r="H117" s="27"/>
      <c r="I117" s="27"/>
      <c r="J117" s="27"/>
      <c r="K117" s="27"/>
      <c r="L117" s="27"/>
      <c r="M117" s="484"/>
      <c r="N117" s="44"/>
      <c r="O117" s="44"/>
      <c r="P117" s="358"/>
      <c r="Q117" s="823"/>
      <c r="R117" s="824"/>
      <c r="S117" s="482"/>
      <c r="T117" s="1"/>
      <c r="U117" s="1"/>
      <c r="V117" s="1"/>
      <c r="W117" s="363"/>
      <c r="X117" s="363"/>
      <c r="Y117" s="363"/>
      <c r="Z117" s="1"/>
      <c r="AA117" s="1"/>
      <c r="AB117" s="1"/>
      <c r="AC117" s="1"/>
      <c r="AD117" s="6"/>
      <c r="AE117" s="6"/>
      <c r="AF117" s="1"/>
      <c r="AG117" s="17"/>
      <c r="AH117" s="1"/>
      <c r="AI117" s="1"/>
      <c r="AJ117" s="24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1"/>
      <c r="BQ117" s="1"/>
      <c r="BR117" s="1"/>
      <c r="BS117" s="1"/>
      <c r="BT117" s="1"/>
    </row>
    <row r="118" spans="2:72" s="340" customFormat="1" ht="23.25" customHeight="1">
      <c r="B118" s="1"/>
      <c r="C118" s="27"/>
      <c r="D118" s="30"/>
      <c r="E118" s="27"/>
      <c r="F118" s="19"/>
      <c r="G118" s="27"/>
      <c r="H118" s="27"/>
      <c r="I118" s="27"/>
      <c r="J118" s="27"/>
      <c r="K118" s="27"/>
      <c r="L118" s="27"/>
      <c r="M118" s="484"/>
      <c r="N118" s="44"/>
      <c r="O118" s="44"/>
      <c r="P118" s="358"/>
      <c r="Q118" s="823"/>
      <c r="R118" s="824"/>
      <c r="S118" s="482"/>
      <c r="T118" s="1"/>
      <c r="U118" s="1"/>
      <c r="V118" s="1"/>
      <c r="W118" s="1"/>
      <c r="X118" s="1"/>
      <c r="Y118" s="1"/>
      <c r="Z118" s="44"/>
      <c r="AA118" s="44"/>
      <c r="AB118" s="1"/>
      <c r="AC118" s="1"/>
      <c r="AD118" s="6"/>
      <c r="AE118" s="6"/>
      <c r="AF118" s="1"/>
      <c r="AG118" s="17"/>
      <c r="AH118" s="1"/>
      <c r="AI118" s="1"/>
      <c r="AJ118" s="24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1"/>
      <c r="BQ118" s="1"/>
      <c r="BR118" s="1"/>
      <c r="BS118" s="1"/>
      <c r="BT118" s="1"/>
    </row>
    <row r="119" spans="2:72" s="340" customFormat="1" ht="23.25" customHeight="1">
      <c r="B119" s="1"/>
      <c r="C119" s="27"/>
      <c r="D119" s="30"/>
      <c r="E119" s="27"/>
      <c r="F119" s="19"/>
      <c r="G119" s="27"/>
      <c r="H119" s="27"/>
      <c r="I119" s="27"/>
      <c r="J119" s="27"/>
      <c r="K119" s="27"/>
      <c r="L119" s="27"/>
      <c r="M119" s="484"/>
      <c r="N119" s="44"/>
      <c r="O119" s="590"/>
      <c r="P119" s="449"/>
      <c r="Q119" s="823"/>
      <c r="R119" s="824"/>
      <c r="S119" s="482"/>
      <c r="T119" s="1"/>
      <c r="U119" s="1"/>
      <c r="AC119" s="1"/>
      <c r="AD119" s="6"/>
      <c r="AE119" s="6"/>
      <c r="AF119" s="1"/>
      <c r="AG119" s="17"/>
      <c r="AH119" s="1"/>
      <c r="AI119" s="1"/>
      <c r="AJ119" s="24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1"/>
      <c r="BQ119" s="1"/>
      <c r="BR119" s="1"/>
      <c r="BS119" s="1"/>
      <c r="BT119" s="1"/>
    </row>
    <row r="120" spans="2:72" s="340" customFormat="1" ht="23.25" customHeight="1">
      <c r="B120" s="1"/>
      <c r="C120" s="28"/>
      <c r="D120" s="28"/>
      <c r="E120" s="27"/>
      <c r="F120" s="19"/>
      <c r="G120" s="27"/>
      <c r="H120" s="27"/>
      <c r="I120" s="27"/>
      <c r="J120" s="27"/>
      <c r="K120" s="27"/>
      <c r="L120" s="27"/>
      <c r="M120" s="484"/>
      <c r="N120" s="44"/>
      <c r="O120" s="822"/>
      <c r="P120" s="823"/>
      <c r="Q120" s="823"/>
      <c r="R120" s="824"/>
      <c r="S120" s="482"/>
      <c r="T120" s="1"/>
      <c r="U120" s="1"/>
      <c r="AC120" s="1"/>
      <c r="AD120" s="6"/>
      <c r="AE120" s="6"/>
      <c r="AF120" s="1"/>
      <c r="AG120" s="17"/>
      <c r="AH120" s="1"/>
      <c r="AI120" s="1"/>
      <c r="AJ120" s="24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1"/>
      <c r="BQ120" s="1"/>
      <c r="BR120" s="1"/>
      <c r="BS120" s="1"/>
      <c r="BT120" s="1"/>
    </row>
    <row r="121" spans="2:72" s="340" customFormat="1" ht="23.25" customHeight="1">
      <c r="B121" s="1"/>
      <c r="C121" s="1"/>
      <c r="D121" s="18"/>
      <c r="E121" s="27"/>
      <c r="F121" s="19"/>
      <c r="G121" s="27"/>
      <c r="H121" s="27"/>
      <c r="I121" s="27"/>
      <c r="J121" s="27"/>
      <c r="K121" s="27"/>
      <c r="L121" s="27"/>
      <c r="M121" s="484"/>
      <c r="N121" s="44"/>
      <c r="O121" s="822"/>
      <c r="P121" s="823"/>
      <c r="Q121" s="25"/>
      <c r="R121" s="25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24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1"/>
      <c r="BQ121" s="1"/>
      <c r="BR121" s="1"/>
      <c r="BS121" s="1"/>
      <c r="BT121" s="1"/>
    </row>
    <row r="122" spans="2:72" s="340" customFormat="1" ht="23.25" customHeight="1">
      <c r="B122" s="1"/>
      <c r="C122" s="42"/>
      <c r="D122" s="6"/>
      <c r="E122" s="27"/>
      <c r="F122" s="27"/>
      <c r="G122" s="27"/>
      <c r="H122" s="27"/>
      <c r="I122" s="27"/>
      <c r="J122" s="27"/>
      <c r="K122" s="27"/>
      <c r="L122" s="27"/>
      <c r="M122" s="484"/>
      <c r="N122" s="44"/>
      <c r="O122" s="822"/>
      <c r="P122" s="823"/>
      <c r="Q122" s="25"/>
      <c r="R122" s="1"/>
      <c r="S122" s="25"/>
      <c r="V122" s="1"/>
      <c r="W122" s="1"/>
      <c r="X122" s="1"/>
      <c r="Y122" s="1"/>
      <c r="Z122" s="1"/>
      <c r="AA122" s="1"/>
      <c r="AB122" s="1"/>
      <c r="AD122" s="1"/>
      <c r="AE122" s="1"/>
      <c r="AF122" s="1"/>
      <c r="AG122" s="24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1"/>
      <c r="BQ122" s="1"/>
      <c r="BR122" s="1"/>
      <c r="BS122" s="1"/>
      <c r="BT122" s="1"/>
    </row>
    <row r="123" spans="2:72" s="340" customFormat="1" ht="23.25" customHeight="1">
      <c r="B123" s="1"/>
      <c r="C123" s="1"/>
      <c r="D123" s="1"/>
      <c r="E123" s="27"/>
      <c r="F123" s="27"/>
      <c r="G123" s="27"/>
      <c r="H123" s="27"/>
      <c r="I123" s="27"/>
      <c r="J123" s="27"/>
      <c r="K123" s="27"/>
      <c r="L123" s="27"/>
      <c r="M123" s="484"/>
      <c r="N123" s="44"/>
      <c r="O123" s="822"/>
      <c r="P123" s="823"/>
      <c r="Q123" s="25"/>
      <c r="R123" s="28"/>
      <c r="S123" s="1"/>
      <c r="V123" s="1"/>
      <c r="W123" s="1"/>
      <c r="X123" s="1"/>
      <c r="Y123" s="1"/>
      <c r="Z123" s="1"/>
      <c r="AA123" s="1"/>
      <c r="AB123" s="1"/>
      <c r="AD123" s="1"/>
      <c r="AE123" s="1"/>
      <c r="AF123" s="1"/>
      <c r="AG123" s="24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1"/>
      <c r="BQ123" s="1"/>
      <c r="BR123" s="1"/>
      <c r="BS123" s="1"/>
      <c r="BT123" s="1"/>
    </row>
    <row r="124" spans="5:40" ht="154.5" customHeight="1">
      <c r="E124" s="27"/>
      <c r="F124" s="29"/>
      <c r="G124" s="27"/>
      <c r="H124" s="27"/>
      <c r="I124" s="27"/>
      <c r="J124" s="19"/>
      <c r="K124" s="27"/>
      <c r="L124" s="27"/>
      <c r="M124" s="27"/>
      <c r="N124" s="27"/>
      <c r="O124" s="27"/>
      <c r="R124" s="28"/>
      <c r="S124" s="25"/>
      <c r="T124" s="340"/>
      <c r="U124" s="340"/>
      <c r="AK124" s="1"/>
      <c r="AN124" s="241"/>
    </row>
    <row r="125" spans="5:40" ht="21">
      <c r="E125" s="27"/>
      <c r="F125" s="29"/>
      <c r="G125" s="27"/>
      <c r="H125" s="27"/>
      <c r="I125" s="27"/>
      <c r="J125" s="19"/>
      <c r="K125" s="27"/>
      <c r="L125" s="27"/>
      <c r="M125" s="27"/>
      <c r="N125" s="27"/>
      <c r="O125" s="27"/>
      <c r="R125" s="28"/>
      <c r="S125" s="25"/>
      <c r="T125" s="340"/>
      <c r="U125" s="340"/>
      <c r="AK125" s="1"/>
      <c r="AN125" s="241"/>
    </row>
    <row r="126" spans="5:84" ht="21">
      <c r="E126" s="27"/>
      <c r="F126" s="29"/>
      <c r="G126" s="27"/>
      <c r="H126" s="27"/>
      <c r="I126" s="27"/>
      <c r="J126" s="19"/>
      <c r="K126" s="27"/>
      <c r="L126" s="27"/>
      <c r="M126" s="27"/>
      <c r="N126" s="27"/>
      <c r="O126" s="27"/>
      <c r="P126" s="27"/>
      <c r="R126" s="28"/>
      <c r="S126" s="17"/>
      <c r="T126" s="340"/>
      <c r="U126" s="340"/>
      <c r="AK126" s="6"/>
      <c r="BN126" s="5"/>
      <c r="BO126" s="5"/>
      <c r="BZ126" s="1"/>
      <c r="CA126" s="1"/>
      <c r="CE126"/>
      <c r="CF126"/>
    </row>
    <row r="127" spans="5:84" ht="21">
      <c r="E127" s="30"/>
      <c r="F127" s="29"/>
      <c r="G127" s="27"/>
      <c r="H127" s="27"/>
      <c r="I127" s="27"/>
      <c r="J127" s="19"/>
      <c r="K127" s="27"/>
      <c r="L127" s="27"/>
      <c r="M127" s="27"/>
      <c r="N127" s="27"/>
      <c r="O127" s="27"/>
      <c r="P127" s="25"/>
      <c r="Q127" s="25"/>
      <c r="S127" s="13"/>
      <c r="T127" s="340"/>
      <c r="U127" s="340"/>
      <c r="AM127" s="1"/>
      <c r="BM127" s="5"/>
      <c r="BN127" s="5"/>
      <c r="BO127" s="5"/>
      <c r="BY127" s="1"/>
      <c r="BZ127" s="1"/>
      <c r="CA127" s="1"/>
      <c r="CD127"/>
      <c r="CE127"/>
      <c r="CF127"/>
    </row>
    <row r="128" spans="5:84" ht="21">
      <c r="E128" s="17"/>
      <c r="F128" s="27"/>
      <c r="G128" s="29"/>
      <c r="H128" s="27"/>
      <c r="I128" s="27"/>
      <c r="J128" s="27"/>
      <c r="K128" s="19"/>
      <c r="L128" s="27"/>
      <c r="M128" s="27"/>
      <c r="N128" s="27"/>
      <c r="O128" s="27"/>
      <c r="P128" s="25"/>
      <c r="Q128" s="25"/>
      <c r="R128" s="28"/>
      <c r="T128" s="340"/>
      <c r="U128" s="340"/>
      <c r="V128" s="29"/>
      <c r="W128" s="25"/>
      <c r="AK128" s="1"/>
      <c r="BJ128" s="5"/>
      <c r="BK128" s="5"/>
      <c r="BL128" s="5"/>
      <c r="BM128" s="5"/>
      <c r="BN128" s="5"/>
      <c r="BO128" s="5"/>
      <c r="BV128" s="1"/>
      <c r="BW128" s="1"/>
      <c r="BX128" s="1"/>
      <c r="BY128" s="1"/>
      <c r="BZ128" s="1"/>
      <c r="CA128"/>
      <c r="CB128"/>
      <c r="CC128"/>
      <c r="CD128"/>
      <c r="CE128"/>
      <c r="CF128"/>
    </row>
    <row r="129" spans="5:84" ht="40.5" customHeight="1">
      <c r="E129" s="6"/>
      <c r="F129" s="17"/>
      <c r="G129" s="17"/>
      <c r="H129" s="17"/>
      <c r="I129" s="27"/>
      <c r="J129" s="19"/>
      <c r="K129" s="27"/>
      <c r="L129" s="27"/>
      <c r="M129" s="27"/>
      <c r="N129" s="27"/>
      <c r="O129" s="27"/>
      <c r="P129" s="25"/>
      <c r="Q129" s="17"/>
      <c r="R129" s="25"/>
      <c r="S129" s="13"/>
      <c r="T129" s="340"/>
      <c r="U129" s="340"/>
      <c r="V129" s="25" t="s">
        <v>85</v>
      </c>
      <c r="W129" s="25"/>
      <c r="AJ129" s="241"/>
      <c r="AL129" s="1"/>
      <c r="AM129" s="1"/>
      <c r="BH129" s="5"/>
      <c r="BI129" s="5"/>
      <c r="BJ129" s="5"/>
      <c r="BK129" s="5"/>
      <c r="BL129" s="5"/>
      <c r="BM129" s="5"/>
      <c r="BN129" s="5"/>
      <c r="BO129" s="5"/>
      <c r="BT129" s="1"/>
      <c r="BU129" s="1"/>
      <c r="BV129" s="1"/>
      <c r="BW129" s="1"/>
      <c r="BX129" s="1"/>
      <c r="BY129"/>
      <c r="BZ129"/>
      <c r="CA129"/>
      <c r="CB129"/>
      <c r="CC129"/>
      <c r="CD129"/>
      <c r="CE129"/>
      <c r="CF129"/>
    </row>
    <row r="130" spans="6:84" ht="21">
      <c r="F130" s="6"/>
      <c r="G130" s="6"/>
      <c r="H130" s="17"/>
      <c r="I130" s="27"/>
      <c r="J130" s="19"/>
      <c r="K130" s="27"/>
      <c r="L130" s="27"/>
      <c r="M130" s="27"/>
      <c r="N130" s="27"/>
      <c r="O130" s="27"/>
      <c r="P130" s="25"/>
      <c r="Q130" s="17"/>
      <c r="R130" s="17"/>
      <c r="T130" s="340"/>
      <c r="U130" s="340"/>
      <c r="V130" s="25" t="s">
        <v>86</v>
      </c>
      <c r="W130" s="25"/>
      <c r="AG130" s="241"/>
      <c r="AH130" s="241"/>
      <c r="AI130" s="241"/>
      <c r="AK130" s="1"/>
      <c r="AL130" s="1"/>
      <c r="AM130" s="1"/>
      <c r="BJ130" s="5"/>
      <c r="BK130" s="5"/>
      <c r="BL130" s="5"/>
      <c r="BM130" s="5"/>
      <c r="BN130" s="5"/>
      <c r="BO130" s="5"/>
      <c r="BV130" s="1"/>
      <c r="BW130" s="1"/>
      <c r="BX130" s="1"/>
      <c r="BY130" s="1"/>
      <c r="BZ130" s="1"/>
      <c r="CA130"/>
      <c r="CB130"/>
      <c r="CC130"/>
      <c r="CD130"/>
      <c r="CE130"/>
      <c r="CF130"/>
    </row>
    <row r="131" spans="8:84" ht="21">
      <c r="H131" s="6"/>
      <c r="I131" s="27"/>
      <c r="J131" s="19"/>
      <c r="K131" s="27"/>
      <c r="L131" s="27"/>
      <c r="M131" s="27"/>
      <c r="N131" s="27"/>
      <c r="O131" s="27"/>
      <c r="P131" s="25"/>
      <c r="Q131" s="17"/>
      <c r="R131" s="13"/>
      <c r="V131" s="25"/>
      <c r="AG131" s="314"/>
      <c r="AH131" s="314"/>
      <c r="AI131" s="314"/>
      <c r="AJ131" s="6"/>
      <c r="AK131" s="6"/>
      <c r="AL131" s="1"/>
      <c r="AM131" s="1"/>
      <c r="BJ131" s="5"/>
      <c r="BK131" s="5"/>
      <c r="BL131" s="5"/>
      <c r="BM131" s="5"/>
      <c r="BN131" s="5"/>
      <c r="BO131" s="5"/>
      <c r="BV131" s="1"/>
      <c r="BW131" s="1"/>
      <c r="BX131" s="1"/>
      <c r="BY131" s="1"/>
      <c r="BZ131" s="1"/>
      <c r="CA131"/>
      <c r="CB131"/>
      <c r="CC131"/>
      <c r="CD131"/>
      <c r="CE131"/>
      <c r="CF131"/>
    </row>
    <row r="132" spans="9:84" ht="21">
      <c r="I132" s="27"/>
      <c r="J132" s="19"/>
      <c r="K132" s="27"/>
      <c r="L132" s="17"/>
      <c r="M132" s="17"/>
      <c r="N132" s="17"/>
      <c r="O132" s="17"/>
      <c r="P132" s="17"/>
      <c r="Q132" s="13"/>
      <c r="AG132" s="314"/>
      <c r="AH132" s="314"/>
      <c r="AI132" s="314"/>
      <c r="AJ132" s="6"/>
      <c r="AK132" s="6"/>
      <c r="AL132" s="1"/>
      <c r="AM132" s="1"/>
      <c r="BL132" s="5"/>
      <c r="BM132" s="5"/>
      <c r="BN132" s="5"/>
      <c r="BO132" s="5"/>
      <c r="BX132" s="1"/>
      <c r="BY132" s="1"/>
      <c r="BZ132" s="1"/>
      <c r="CA132" s="1"/>
      <c r="CC132"/>
      <c r="CD132"/>
      <c r="CE132"/>
      <c r="CF132"/>
    </row>
    <row r="133" spans="9:84" ht="21">
      <c r="I133" s="27"/>
      <c r="J133" s="19"/>
      <c r="K133" s="17"/>
      <c r="L133" s="17"/>
      <c r="M133" s="17"/>
      <c r="N133" s="17"/>
      <c r="O133" s="17"/>
      <c r="P133" s="17"/>
      <c r="AG133" s="6"/>
      <c r="AH133" s="6"/>
      <c r="AI133" s="6"/>
      <c r="AK133" s="1"/>
      <c r="AL133" s="1"/>
      <c r="AM133" s="1"/>
      <c r="BL133" s="5"/>
      <c r="BM133" s="5"/>
      <c r="BN133" s="5"/>
      <c r="BO133" s="5"/>
      <c r="BX133" s="1"/>
      <c r="BY133" s="1"/>
      <c r="BZ133" s="1"/>
      <c r="CA133" s="1"/>
      <c r="CC133"/>
      <c r="CD133"/>
      <c r="CE133"/>
      <c r="CF133"/>
    </row>
    <row r="134" spans="9:84" ht="21">
      <c r="I134" s="17"/>
      <c r="J134" s="19"/>
      <c r="K134" s="17"/>
      <c r="L134" s="20"/>
      <c r="M134" s="20"/>
      <c r="N134" s="20"/>
      <c r="O134" s="20"/>
      <c r="P134" s="17"/>
      <c r="AC134" s="44"/>
      <c r="AD134" s="44"/>
      <c r="AE134" s="17"/>
      <c r="AF134" s="17"/>
      <c r="AG134" s="6"/>
      <c r="AH134" s="6"/>
      <c r="AI134" s="6"/>
      <c r="AK134" s="1"/>
      <c r="AL134" s="1"/>
      <c r="AM134" s="1"/>
      <c r="BL134" s="5"/>
      <c r="BM134" s="5"/>
      <c r="BN134" s="5"/>
      <c r="BO134" s="5"/>
      <c r="BX134" s="1"/>
      <c r="BY134" s="1"/>
      <c r="BZ134" s="1"/>
      <c r="CA134" s="1"/>
      <c r="CC134"/>
      <c r="CD134"/>
      <c r="CE134"/>
      <c r="CF134"/>
    </row>
    <row r="135" spans="9:84" ht="21">
      <c r="I135" s="17"/>
      <c r="J135" s="23"/>
      <c r="K135" s="20"/>
      <c r="L135" s="13"/>
      <c r="M135" s="13"/>
      <c r="N135" s="13"/>
      <c r="O135" s="13"/>
      <c r="P135" s="13"/>
      <c r="AC135" s="44"/>
      <c r="AD135" s="44"/>
      <c r="AE135" s="17"/>
      <c r="AG135" s="314"/>
      <c r="AH135" s="314"/>
      <c r="AI135" s="314"/>
      <c r="AJ135" s="6"/>
      <c r="AK135" s="6"/>
      <c r="AL135" s="1"/>
      <c r="AM135" s="1"/>
      <c r="BL135" s="5"/>
      <c r="BM135" s="5"/>
      <c r="BN135" s="5"/>
      <c r="BO135" s="5"/>
      <c r="BX135" s="1"/>
      <c r="BY135" s="1"/>
      <c r="BZ135" s="1"/>
      <c r="CA135" s="1"/>
      <c r="CC135"/>
      <c r="CD135"/>
      <c r="CE135"/>
      <c r="CF135"/>
    </row>
    <row r="136" spans="9:84" ht="21">
      <c r="I136" s="17"/>
      <c r="J136" s="6"/>
      <c r="K136" s="13"/>
      <c r="AB136" s="263"/>
      <c r="AC136" s="44"/>
      <c r="AD136" s="44"/>
      <c r="AE136" s="17"/>
      <c r="AG136" s="314"/>
      <c r="AH136" s="314"/>
      <c r="AI136" s="314"/>
      <c r="AJ136" s="6"/>
      <c r="AK136" s="6"/>
      <c r="AL136" s="1"/>
      <c r="AM136" s="1"/>
      <c r="BL136" s="5"/>
      <c r="BM136" s="5"/>
      <c r="BN136" s="5"/>
      <c r="BO136" s="5"/>
      <c r="BX136" s="1"/>
      <c r="BY136" s="1"/>
      <c r="BZ136" s="1"/>
      <c r="CA136" s="1"/>
      <c r="CC136"/>
      <c r="CD136"/>
      <c r="CE136"/>
      <c r="CF136"/>
    </row>
    <row r="137" spans="9:84" ht="23.25">
      <c r="I137" s="6"/>
      <c r="M137" s="21"/>
      <c r="AB137" s="6"/>
      <c r="AC137" s="44"/>
      <c r="AD137" s="44"/>
      <c r="AE137" s="17"/>
      <c r="AG137" s="314"/>
      <c r="AH137" s="314"/>
      <c r="AI137" s="314"/>
      <c r="AJ137" s="6"/>
      <c r="AK137" s="6"/>
      <c r="AL137" s="1"/>
      <c r="AM137" s="1"/>
      <c r="BL137" s="5"/>
      <c r="BM137" s="5"/>
      <c r="BN137" s="5"/>
      <c r="BO137" s="5"/>
      <c r="BX137" s="1"/>
      <c r="BY137" s="1"/>
      <c r="BZ137" s="1"/>
      <c r="CA137" s="1"/>
      <c r="CC137"/>
      <c r="CD137"/>
      <c r="CE137"/>
      <c r="CF137"/>
    </row>
    <row r="138" spans="29:39" ht="14.25">
      <c r="AC138" s="44"/>
      <c r="AD138" s="44"/>
      <c r="AE138" s="17"/>
      <c r="AG138" s="314"/>
      <c r="AH138" s="314"/>
      <c r="AI138" s="314"/>
      <c r="AJ138" s="6"/>
      <c r="AK138" s="6"/>
      <c r="AL138" s="1"/>
      <c r="AM138" s="1"/>
    </row>
    <row r="139" spans="29:39" ht="21">
      <c r="AC139" s="266"/>
      <c r="AD139" s="44"/>
      <c r="AE139" s="17"/>
      <c r="AG139" s="314"/>
      <c r="AH139" s="314"/>
      <c r="AI139" s="314"/>
      <c r="AJ139" s="6"/>
      <c r="AK139" s="6"/>
      <c r="AL139" s="1"/>
      <c r="AM139" s="1"/>
    </row>
    <row r="140" spans="29:39" ht="14.25">
      <c r="AC140" s="6"/>
      <c r="AD140" s="44"/>
      <c r="AE140" s="17"/>
      <c r="AF140" s="314"/>
      <c r="AG140" s="314"/>
      <c r="AH140" s="314"/>
      <c r="AI140" s="314"/>
      <c r="AJ140" s="6"/>
      <c r="AK140" s="6"/>
      <c r="AL140" s="6"/>
      <c r="AM140" s="1"/>
    </row>
    <row r="141" spans="30:38" ht="21">
      <c r="AD141" s="44"/>
      <c r="AE141" s="17"/>
      <c r="AF141" s="314"/>
      <c r="AG141" s="266"/>
      <c r="AH141" s="266"/>
      <c r="AI141" s="487"/>
      <c r="AJ141" s="266"/>
      <c r="AK141" s="266"/>
      <c r="AL141" s="314"/>
    </row>
    <row r="142" spans="30:84" ht="21">
      <c r="AD142" s="44"/>
      <c r="AE142" s="17"/>
      <c r="AF142" s="314"/>
      <c r="AG142" s="266"/>
      <c r="AH142" s="266"/>
      <c r="AI142" s="487"/>
      <c r="AJ142" s="266"/>
      <c r="AK142" s="266"/>
      <c r="AL142" s="314"/>
      <c r="BO142" s="5"/>
      <c r="CA142" s="1"/>
      <c r="CF142"/>
    </row>
    <row r="143" spans="30:38" ht="21">
      <c r="AD143" s="44"/>
      <c r="AE143" s="17"/>
      <c r="AF143" s="314"/>
      <c r="AG143" s="266"/>
      <c r="AH143" s="266"/>
      <c r="AI143" s="487"/>
      <c r="AJ143" s="266"/>
      <c r="AK143" s="266"/>
      <c r="AL143" s="314"/>
    </row>
    <row r="144" spans="30:38" ht="21">
      <c r="AD144" s="44"/>
      <c r="AE144" s="17"/>
      <c r="AF144" s="314"/>
      <c r="AG144" s="6"/>
      <c r="AH144" s="6"/>
      <c r="AI144" s="6"/>
      <c r="AJ144" s="6"/>
      <c r="AK144" s="266"/>
      <c r="AL144" s="314"/>
    </row>
    <row r="145" spans="30:38" ht="21">
      <c r="AD145" s="44"/>
      <c r="AE145" s="17"/>
      <c r="AF145" s="314"/>
      <c r="AG145" s="6"/>
      <c r="AH145" s="6"/>
      <c r="AI145" s="6"/>
      <c r="AJ145" s="6"/>
      <c r="AK145" s="266"/>
      <c r="AL145" s="314"/>
    </row>
    <row r="146" spans="30:38" ht="21">
      <c r="AD146" s="44"/>
      <c r="AE146" s="17"/>
      <c r="AF146" s="314"/>
      <c r="AG146" s="6"/>
      <c r="AH146" s="6"/>
      <c r="AI146" s="6"/>
      <c r="AJ146" s="6"/>
      <c r="AK146" s="266"/>
      <c r="AL146" s="314"/>
    </row>
    <row r="147" spans="30:38" ht="21">
      <c r="AD147" s="6"/>
      <c r="AE147" s="266"/>
      <c r="AF147" s="264"/>
      <c r="AG147" s="6"/>
      <c r="AH147" s="6"/>
      <c r="AI147" s="6"/>
      <c r="AJ147" s="6"/>
      <c r="AK147" s="266"/>
      <c r="AL147" s="314"/>
    </row>
    <row r="148" spans="31:38" ht="21">
      <c r="AE148" s="6"/>
      <c r="AF148" s="266"/>
      <c r="AG148" s="6"/>
      <c r="AH148" s="6"/>
      <c r="AI148" s="6"/>
      <c r="AJ148" s="6"/>
      <c r="AK148" s="314"/>
      <c r="AL148" s="314"/>
    </row>
    <row r="149" spans="31:38" ht="21">
      <c r="AE149" s="6"/>
      <c r="AF149" s="266"/>
      <c r="AG149" s="6"/>
      <c r="AH149" s="6"/>
      <c r="AI149" s="6"/>
      <c r="AJ149" s="6"/>
      <c r="AK149" s="314"/>
      <c r="AL149" s="314"/>
    </row>
    <row r="150" spans="31:32" ht="14.25">
      <c r="AE150" s="6"/>
      <c r="AF150" s="6"/>
    </row>
    <row r="151" spans="31:32" ht="14.25">
      <c r="AE151" s="6"/>
      <c r="AF151" s="6"/>
    </row>
    <row r="152" spans="31:32" ht="14.25">
      <c r="AE152" s="6"/>
      <c r="AF152" s="6"/>
    </row>
    <row r="153" spans="31:32" ht="14.25">
      <c r="AE153" s="6"/>
      <c r="AF153" s="6"/>
    </row>
    <row r="154" spans="31:32" ht="14.25">
      <c r="AE154" s="6"/>
      <c r="AF154" s="6"/>
    </row>
    <row r="155" spans="31:32" ht="14.25">
      <c r="AE155" s="6"/>
      <c r="AF155" s="6"/>
    </row>
    <row r="156" spans="31:32" ht="14.25">
      <c r="AE156" s="6"/>
      <c r="AF156" s="6"/>
    </row>
    <row r="157" ht="14.25">
      <c r="AF157" s="6"/>
    </row>
    <row r="158" ht="14.25">
      <c r="AF158" s="6"/>
    </row>
  </sheetData>
  <sheetProtection/>
  <mergeCells count="109">
    <mergeCell ref="C44:C45"/>
    <mergeCell ref="AK41:AK43"/>
    <mergeCell ref="AL41:AL43"/>
    <mergeCell ref="AM41:AM43"/>
    <mergeCell ref="AN41:AN43"/>
    <mergeCell ref="AO41:AO43"/>
    <mergeCell ref="C41:C43"/>
    <mergeCell ref="D41:D43"/>
    <mergeCell ref="E41:E43"/>
    <mergeCell ref="F41:F42"/>
    <mergeCell ref="P41:T41"/>
    <mergeCell ref="U41:Y41"/>
    <mergeCell ref="Z41:AC41"/>
    <mergeCell ref="AD41:AH41"/>
    <mergeCell ref="P42:P43"/>
    <mergeCell ref="U42:U43"/>
    <mergeCell ref="Z3:AI3"/>
    <mergeCell ref="AI5:AJ5"/>
    <mergeCell ref="AI31:AJ31"/>
    <mergeCell ref="O120:O123"/>
    <mergeCell ref="P120:P123"/>
    <mergeCell ref="Q117:Q120"/>
    <mergeCell ref="R117:R120"/>
    <mergeCell ref="P31:T31"/>
    <mergeCell ref="AI41:AJ41"/>
    <mergeCell ref="P6:P7"/>
    <mergeCell ref="AX14:BB14"/>
    <mergeCell ref="AY22:BC22"/>
    <mergeCell ref="AO22:AO24"/>
    <mergeCell ref="AO14:AO16"/>
    <mergeCell ref="AN22:AN24"/>
    <mergeCell ref="AM5:AM7"/>
    <mergeCell ref="AP14:AU15"/>
    <mergeCell ref="AP22:AU23"/>
    <mergeCell ref="AP5:AU6"/>
    <mergeCell ref="P15:P16"/>
    <mergeCell ref="U15:U16"/>
    <mergeCell ref="AL22:AL24"/>
    <mergeCell ref="K22:O22"/>
    <mergeCell ref="P22:T22"/>
    <mergeCell ref="U5:Y5"/>
    <mergeCell ref="U14:Y14"/>
    <mergeCell ref="AL14:AL16"/>
    <mergeCell ref="AK5:AK7"/>
    <mergeCell ref="U6:U7"/>
    <mergeCell ref="P23:P24"/>
    <mergeCell ref="U22:Y22"/>
    <mergeCell ref="AK22:AK24"/>
    <mergeCell ref="G41:G42"/>
    <mergeCell ref="AP31:AU32"/>
    <mergeCell ref="AD22:AH22"/>
    <mergeCell ref="Z22:AC22"/>
    <mergeCell ref="AP41:AU42"/>
    <mergeCell ref="I41:I42"/>
    <mergeCell ref="K41:O41"/>
    <mergeCell ref="G5:G6"/>
    <mergeCell ref="AD5:AH5"/>
    <mergeCell ref="D14:D16"/>
    <mergeCell ref="C34:C38"/>
    <mergeCell ref="AM14:AM16"/>
    <mergeCell ref="U23:U24"/>
    <mergeCell ref="AM22:AM24"/>
    <mergeCell ref="P14:T14"/>
    <mergeCell ref="AD31:AH31"/>
    <mergeCell ref="Z31:AC31"/>
    <mergeCell ref="BP2:BT2"/>
    <mergeCell ref="AN5:AN7"/>
    <mergeCell ref="AX5:BB5"/>
    <mergeCell ref="AO5:AO7"/>
    <mergeCell ref="K5:O5"/>
    <mergeCell ref="K14:O14"/>
    <mergeCell ref="AD14:AH14"/>
    <mergeCell ref="AK14:AK16"/>
    <mergeCell ref="Z14:AC14"/>
    <mergeCell ref="AN14:AN16"/>
    <mergeCell ref="C17:C20"/>
    <mergeCell ref="C8:C12"/>
    <mergeCell ref="C5:C7"/>
    <mergeCell ref="D5:D7"/>
    <mergeCell ref="E14:E16"/>
    <mergeCell ref="C14:C16"/>
    <mergeCell ref="C31:C33"/>
    <mergeCell ref="D31:D33"/>
    <mergeCell ref="E31:E33"/>
    <mergeCell ref="F31:F32"/>
    <mergeCell ref="G31:G32"/>
    <mergeCell ref="I22:I23"/>
    <mergeCell ref="C25:C28"/>
    <mergeCell ref="G22:G23"/>
    <mergeCell ref="C22:C24"/>
    <mergeCell ref="D22:D24"/>
    <mergeCell ref="N3:X3"/>
    <mergeCell ref="E22:E24"/>
    <mergeCell ref="AM31:AM33"/>
    <mergeCell ref="AN31:AN33"/>
    <mergeCell ref="G14:G15"/>
    <mergeCell ref="I5:I6"/>
    <mergeCell ref="I14:I15"/>
    <mergeCell ref="Z5:AC5"/>
    <mergeCell ref="AL5:AL7"/>
    <mergeCell ref="E5:E7"/>
    <mergeCell ref="AO31:AO33"/>
    <mergeCell ref="P32:P33"/>
    <mergeCell ref="U32:U33"/>
    <mergeCell ref="K31:O31"/>
    <mergeCell ref="U31:Y31"/>
    <mergeCell ref="I31:I32"/>
    <mergeCell ref="AK31:AK33"/>
    <mergeCell ref="AL31:AL33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8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95"/>
  <sheetViews>
    <sheetView view="pageBreakPreview" zoomScale="55" zoomScaleSheetLayoutView="55" zoomScalePageLayoutView="0" workbookViewId="0" topLeftCell="A25">
      <selection activeCell="AD28" sqref="AD28"/>
    </sheetView>
  </sheetViews>
  <sheetFormatPr defaultColWidth="9.140625" defaultRowHeight="15" outlineLevelCol="1"/>
  <cols>
    <col min="1" max="1" width="4.8515625" style="1" customWidth="1"/>
    <col min="2" max="2" width="5.7109375" style="1" customWidth="1"/>
    <col min="3" max="3" width="16.00390625" style="1" customWidth="1"/>
    <col min="4" max="4" width="9.8515625" style="1" customWidth="1"/>
    <col min="5" max="5" width="8.421875" style="1" customWidth="1"/>
    <col min="6" max="7" width="8.00390625" style="1" customWidth="1"/>
    <col min="8" max="8" width="10.28125" style="1" customWidth="1"/>
    <col min="9" max="9" width="8.00390625" style="1" customWidth="1"/>
    <col min="10" max="11" width="7.8515625" style="1" customWidth="1"/>
    <col min="12" max="12" width="7.8515625" style="1" customWidth="1" collapsed="1"/>
    <col min="13" max="19" width="7.8515625" style="1" customWidth="1"/>
    <col min="20" max="20" width="7.8515625" style="1" customWidth="1" collapsed="1"/>
    <col min="21" max="22" width="7.8515625" style="1" customWidth="1"/>
    <col min="23" max="23" width="7.421875" style="1" customWidth="1"/>
    <col min="24" max="27" width="7.8515625" style="1" customWidth="1"/>
    <col min="28" max="28" width="8.00390625" style="1" customWidth="1"/>
    <col min="29" max="29" width="7.8515625" style="1" hidden="1" customWidth="1" collapsed="1"/>
    <col min="30" max="30" width="7.8515625" style="1" customWidth="1"/>
    <col min="31" max="33" width="7.8515625" style="1" hidden="1" customWidth="1"/>
    <col min="34" max="37" width="7.8515625" style="1" customWidth="1"/>
    <col min="38" max="38" width="9.7109375" style="1" customWidth="1"/>
    <col min="39" max="42" width="9.28125" style="1" customWidth="1"/>
    <col min="43" max="43" width="7.8515625" style="1" customWidth="1"/>
    <col min="44" max="45" width="7.8515625" style="1" customWidth="1" collapsed="1"/>
    <col min="46" max="51" width="7.8515625" style="1" customWidth="1"/>
    <col min="52" max="54" width="10.28125" style="1" customWidth="1"/>
    <col min="55" max="62" width="10.140625" style="1" customWidth="1"/>
    <col min="63" max="64" width="10.28125" style="1" customWidth="1"/>
    <col min="65" max="65" width="10.140625" style="5" customWidth="1"/>
    <col min="66" max="67" width="10.140625" style="5" customWidth="1" collapsed="1"/>
    <col min="68" max="69" width="10.140625" style="5" customWidth="1"/>
    <col min="70" max="70" width="10.140625" style="5" customWidth="1" collapsed="1"/>
    <col min="71" max="71" width="10.140625" style="5" customWidth="1"/>
    <col min="72" max="72" width="10.28125" style="5" customWidth="1"/>
    <col min="73" max="76" width="10.140625" style="5" customWidth="1"/>
    <col min="77" max="81" width="10.140625" style="1" hidden="1" customWidth="1" outlineLevel="1"/>
    <col min="82" max="82" width="9.00390625" style="0" customWidth="1" collapsed="1"/>
  </cols>
  <sheetData>
    <row r="2" spans="2:42" ht="27.75">
      <c r="B2" s="3" t="s">
        <v>49</v>
      </c>
      <c r="AL2" s="359"/>
      <c r="AM2" s="6"/>
      <c r="AN2" s="6"/>
      <c r="AO2" s="6"/>
      <c r="AP2" s="6"/>
    </row>
    <row r="3" spans="2:50" ht="24" customHeight="1">
      <c r="B3" s="186" t="s">
        <v>104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827"/>
      <c r="N3" s="827"/>
      <c r="O3" s="827"/>
      <c r="P3" s="827"/>
      <c r="Q3" s="827"/>
      <c r="R3" s="827"/>
      <c r="S3" s="827"/>
      <c r="T3" s="503"/>
      <c r="U3" s="503"/>
      <c r="V3" s="503"/>
      <c r="W3" s="503"/>
      <c r="X3" s="503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4"/>
      <c r="AQ3" s="4"/>
      <c r="AR3" s="4"/>
      <c r="AS3" s="4"/>
      <c r="AT3" s="4"/>
      <c r="AU3" s="4"/>
      <c r="AV3" s="4"/>
      <c r="AW3" s="4"/>
      <c r="AX3" s="4"/>
    </row>
    <row r="4" spans="3:81" ht="24" thickBot="1">
      <c r="C4" s="44"/>
      <c r="D4" s="44"/>
      <c r="E4" s="44"/>
      <c r="F4" s="45"/>
      <c r="G4" s="46" t="s">
        <v>82</v>
      </c>
      <c r="H4" s="44"/>
      <c r="I4" s="44"/>
      <c r="J4" s="44"/>
      <c r="K4" s="44"/>
      <c r="L4" s="44"/>
      <c r="M4" s="44"/>
      <c r="N4" s="44"/>
      <c r="O4" s="44" t="s">
        <v>83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7"/>
      <c r="AD4" s="4"/>
      <c r="AE4" s="4"/>
      <c r="AF4" s="4"/>
      <c r="AG4" s="4"/>
      <c r="AH4" s="4"/>
      <c r="AI4" s="4"/>
      <c r="AJ4" s="4"/>
      <c r="AK4" s="4"/>
      <c r="AL4" s="4"/>
      <c r="AM4" s="4" t="s">
        <v>76</v>
      </c>
      <c r="AN4" s="4"/>
      <c r="BD4" s="5"/>
      <c r="BE4" s="5"/>
      <c r="BF4" s="5"/>
      <c r="BG4" s="5"/>
      <c r="BH4" s="5"/>
      <c r="BI4" s="5"/>
      <c r="BJ4" s="5"/>
      <c r="BK4" s="5"/>
      <c r="BL4" s="5"/>
      <c r="BP4" s="1"/>
      <c r="BQ4" s="1"/>
      <c r="BR4" s="1"/>
      <c r="BS4" s="1"/>
      <c r="BT4" s="1"/>
      <c r="BU4"/>
      <c r="BV4"/>
      <c r="BW4"/>
      <c r="BX4"/>
      <c r="BY4"/>
      <c r="BZ4"/>
      <c r="CA4"/>
      <c r="CB4"/>
      <c r="CC4"/>
    </row>
    <row r="5" spans="2:81" ht="22.5" customHeight="1">
      <c r="B5" s="751" t="s">
        <v>32</v>
      </c>
      <c r="C5" s="771" t="s">
        <v>0</v>
      </c>
      <c r="D5" s="762" t="s">
        <v>16</v>
      </c>
      <c r="E5" s="542" t="s">
        <v>94</v>
      </c>
      <c r="F5" s="768" t="s">
        <v>30</v>
      </c>
      <c r="G5" s="48" t="s">
        <v>75</v>
      </c>
      <c r="H5" s="753" t="s">
        <v>17</v>
      </c>
      <c r="I5" s="49" t="s">
        <v>29</v>
      </c>
      <c r="J5" s="750" t="s">
        <v>37</v>
      </c>
      <c r="K5" s="750"/>
      <c r="L5" s="750"/>
      <c r="M5" s="750"/>
      <c r="N5" s="750"/>
      <c r="O5" s="50" t="s">
        <v>33</v>
      </c>
      <c r="P5" s="50"/>
      <c r="Q5" s="50"/>
      <c r="R5" s="50"/>
      <c r="S5" s="51"/>
      <c r="T5" s="749" t="s">
        <v>1</v>
      </c>
      <c r="U5" s="750"/>
      <c r="V5" s="750"/>
      <c r="W5" s="750"/>
      <c r="X5" s="750"/>
      <c r="Y5" s="749" t="s">
        <v>78</v>
      </c>
      <c r="Z5" s="750"/>
      <c r="AA5" s="750"/>
      <c r="AB5" s="752"/>
      <c r="AC5" s="749" t="s">
        <v>35</v>
      </c>
      <c r="AD5" s="750"/>
      <c r="AE5" s="750"/>
      <c r="AF5" s="750"/>
      <c r="AG5" s="750"/>
      <c r="AH5" s="750"/>
      <c r="AI5" s="750"/>
      <c r="AJ5" s="752"/>
      <c r="AK5" s="194" t="s">
        <v>39</v>
      </c>
      <c r="AL5" s="797" t="s">
        <v>36</v>
      </c>
      <c r="AM5" s="758" t="s">
        <v>2</v>
      </c>
      <c r="AN5" s="802" t="s">
        <v>3</v>
      </c>
      <c r="AO5" s="790" t="s">
        <v>4</v>
      </c>
      <c r="AP5" s="830" t="s">
        <v>5</v>
      </c>
      <c r="AQ5" s="828" t="s">
        <v>6</v>
      </c>
      <c r="AR5" s="816"/>
      <c r="AS5" s="816"/>
      <c r="AT5" s="816"/>
      <c r="AU5" s="816"/>
      <c r="AV5" s="817"/>
      <c r="AW5" t="s">
        <v>46</v>
      </c>
      <c r="AX5"/>
      <c r="AY5"/>
      <c r="AZ5" s="793" t="s">
        <v>40</v>
      </c>
      <c r="BA5" s="788"/>
      <c r="BB5" s="788"/>
      <c r="BC5" s="788"/>
      <c r="BD5" s="789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2:81" ht="22.5" customHeight="1">
      <c r="B6" s="770"/>
      <c r="C6" s="772"/>
      <c r="D6" s="763"/>
      <c r="E6" s="543" t="s">
        <v>95</v>
      </c>
      <c r="F6" s="769"/>
      <c r="G6" s="52" t="s">
        <v>27</v>
      </c>
      <c r="H6" s="754"/>
      <c r="I6" s="53" t="s">
        <v>28</v>
      </c>
      <c r="J6" s="54" t="s">
        <v>65</v>
      </c>
      <c r="K6" s="54" t="s">
        <v>23</v>
      </c>
      <c r="L6" s="54" t="s">
        <v>24</v>
      </c>
      <c r="M6" s="59" t="s">
        <v>25</v>
      </c>
      <c r="N6" s="59" t="s">
        <v>63</v>
      </c>
      <c r="O6" s="747" t="s">
        <v>22</v>
      </c>
      <c r="P6" s="54" t="s">
        <v>65</v>
      </c>
      <c r="Q6" s="54" t="s">
        <v>23</v>
      </c>
      <c r="R6" s="54" t="s">
        <v>24</v>
      </c>
      <c r="S6" s="284" t="s">
        <v>3</v>
      </c>
      <c r="T6" s="747" t="s">
        <v>22</v>
      </c>
      <c r="U6" s="54" t="s">
        <v>65</v>
      </c>
      <c r="V6" s="54" t="s">
        <v>23</v>
      </c>
      <c r="W6" s="54" t="s">
        <v>24</v>
      </c>
      <c r="X6" s="284" t="s">
        <v>3</v>
      </c>
      <c r="Y6" s="58" t="s">
        <v>65</v>
      </c>
      <c r="Z6" s="54" t="s">
        <v>23</v>
      </c>
      <c r="AA6" s="54" t="s">
        <v>24</v>
      </c>
      <c r="AB6" s="56" t="s">
        <v>25</v>
      </c>
      <c r="AC6" s="58" t="s">
        <v>65</v>
      </c>
      <c r="AD6" s="54" t="s">
        <v>23</v>
      </c>
      <c r="AE6" s="54"/>
      <c r="AF6" s="54"/>
      <c r="AG6" s="54"/>
      <c r="AH6" s="54" t="s">
        <v>24</v>
      </c>
      <c r="AI6" s="55" t="s">
        <v>61</v>
      </c>
      <c r="AJ6" s="56" t="s">
        <v>25</v>
      </c>
      <c r="AK6" s="195"/>
      <c r="AL6" s="798"/>
      <c r="AM6" s="759"/>
      <c r="AN6" s="803"/>
      <c r="AO6" s="791"/>
      <c r="AP6" s="831"/>
      <c r="AQ6" s="829"/>
      <c r="AR6" s="766"/>
      <c r="AS6" s="766"/>
      <c r="AT6" s="766"/>
      <c r="AU6" s="766"/>
      <c r="AV6" s="819"/>
      <c r="AW6" t="s">
        <v>47</v>
      </c>
      <c r="AX6" t="s">
        <v>48</v>
      </c>
      <c r="AY6"/>
      <c r="AZ6" s="147" t="s">
        <v>41</v>
      </c>
      <c r="BA6" s="148" t="s">
        <v>42</v>
      </c>
      <c r="BB6" s="148" t="s">
        <v>43</v>
      </c>
      <c r="BC6" s="148" t="s">
        <v>44</v>
      </c>
      <c r="BD6" s="149" t="s">
        <v>45</v>
      </c>
      <c r="BE6" t="s">
        <v>62</v>
      </c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2:81" ht="22.5" customHeight="1" thickBot="1">
      <c r="B7" s="787"/>
      <c r="C7" s="773"/>
      <c r="D7" s="764"/>
      <c r="E7" s="544" t="s">
        <v>96</v>
      </c>
      <c r="F7" s="60" t="s">
        <v>18</v>
      </c>
      <c r="G7" s="61" t="s">
        <v>19</v>
      </c>
      <c r="H7" s="61" t="s">
        <v>20</v>
      </c>
      <c r="I7" s="62" t="s">
        <v>21</v>
      </c>
      <c r="J7" s="63">
        <v>44707</v>
      </c>
      <c r="K7" s="63">
        <v>44716</v>
      </c>
      <c r="L7" s="63">
        <v>44751</v>
      </c>
      <c r="M7" s="69">
        <v>44784</v>
      </c>
      <c r="N7" s="66" t="s">
        <v>7</v>
      </c>
      <c r="O7" s="748"/>
      <c r="P7" s="63">
        <f>$J7</f>
        <v>44707</v>
      </c>
      <c r="Q7" s="63">
        <f>$K7</f>
        <v>44716</v>
      </c>
      <c r="R7" s="63">
        <f>$L7</f>
        <v>44751</v>
      </c>
      <c r="S7" s="215" t="s">
        <v>8</v>
      </c>
      <c r="T7" s="748"/>
      <c r="U7" s="63">
        <f>$J7</f>
        <v>44707</v>
      </c>
      <c r="V7" s="63">
        <f>$K7</f>
        <v>44716</v>
      </c>
      <c r="W7" s="63">
        <f>$L7</f>
        <v>44751</v>
      </c>
      <c r="X7" s="215" t="s">
        <v>8</v>
      </c>
      <c r="Y7" s="63">
        <f>$J7</f>
        <v>44707</v>
      </c>
      <c r="Z7" s="63">
        <f>$K7</f>
        <v>44716</v>
      </c>
      <c r="AA7" s="63">
        <f>$L7</f>
        <v>44751</v>
      </c>
      <c r="AB7" s="65">
        <f>$M7</f>
        <v>44784</v>
      </c>
      <c r="AC7" s="63"/>
      <c r="AD7" s="63">
        <f>$K7</f>
        <v>44716</v>
      </c>
      <c r="AE7" s="63">
        <v>44733</v>
      </c>
      <c r="AF7" s="63"/>
      <c r="AG7" s="63"/>
      <c r="AH7" s="63">
        <f>$L7</f>
        <v>44751</v>
      </c>
      <c r="AI7" s="453">
        <v>44766</v>
      </c>
      <c r="AJ7" s="65">
        <f>$M7</f>
        <v>44784</v>
      </c>
      <c r="AK7" s="196">
        <f>AH7</f>
        <v>44751</v>
      </c>
      <c r="AL7" s="799"/>
      <c r="AM7" s="760"/>
      <c r="AN7" s="804"/>
      <c r="AO7" s="792"/>
      <c r="AP7" s="832"/>
      <c r="AQ7" s="444" t="s">
        <v>9</v>
      </c>
      <c r="AR7" s="445" t="s">
        <v>10</v>
      </c>
      <c r="AS7" s="445" t="s">
        <v>11</v>
      </c>
      <c r="AT7" s="446" t="s">
        <v>12</v>
      </c>
      <c r="AU7" s="447" t="s">
        <v>13</v>
      </c>
      <c r="AV7" s="448" t="s">
        <v>77</v>
      </c>
      <c r="AW7"/>
      <c r="AX7"/>
      <c r="AY7"/>
      <c r="AZ7" s="150">
        <v>43242</v>
      </c>
      <c r="BA7" s="151">
        <v>43261</v>
      </c>
      <c r="BB7" s="151">
        <v>43282</v>
      </c>
      <c r="BC7" s="151">
        <v>43289</v>
      </c>
      <c r="BD7" s="152">
        <v>43307</v>
      </c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ht="22.5" customHeight="1" thickBot="1" thickTop="1">
      <c r="A8" s="7"/>
      <c r="B8" s="833" t="s">
        <v>15</v>
      </c>
      <c r="C8" s="318" t="s">
        <v>70</v>
      </c>
      <c r="D8" s="490">
        <v>45048</v>
      </c>
      <c r="E8" s="538"/>
      <c r="F8" s="72"/>
      <c r="G8" s="72">
        <v>84.66666666666667</v>
      </c>
      <c r="H8" s="72" t="e">
        <f>G8/F8*27.5/10</f>
        <v>#DIV/0!</v>
      </c>
      <c r="I8" s="160">
        <v>1.5</v>
      </c>
      <c r="J8" s="80">
        <v>25.1</v>
      </c>
      <c r="K8" s="76">
        <v>29.8</v>
      </c>
      <c r="L8" s="73"/>
      <c r="M8" s="74"/>
      <c r="N8" s="73"/>
      <c r="O8" s="77">
        <v>25</v>
      </c>
      <c r="P8" s="82">
        <v>48</v>
      </c>
      <c r="Q8" s="82">
        <v>104</v>
      </c>
      <c r="R8" s="288"/>
      <c r="S8" s="278"/>
      <c r="T8" s="161">
        <f>O8/0.3</f>
        <v>83.33333333333334</v>
      </c>
      <c r="U8" s="79">
        <f>P8/0.3</f>
        <v>160</v>
      </c>
      <c r="V8" s="79">
        <f>Q8/0.3</f>
        <v>346.6666666666667</v>
      </c>
      <c r="W8" s="79">
        <f>R8/0.3</f>
        <v>0</v>
      </c>
      <c r="X8" s="277">
        <f>S8/0.3</f>
        <v>0</v>
      </c>
      <c r="Y8" s="80">
        <v>4.8</v>
      </c>
      <c r="Z8" s="76">
        <v>6.7</v>
      </c>
      <c r="AA8" s="73"/>
      <c r="AB8" s="75"/>
      <c r="AC8" s="80"/>
      <c r="AD8" s="76"/>
      <c r="AE8" s="76"/>
      <c r="AF8" s="76"/>
      <c r="AG8" s="76"/>
      <c r="AH8" s="73"/>
      <c r="AI8" s="73"/>
      <c r="AJ8" s="75"/>
      <c r="AK8" s="78"/>
      <c r="AL8" s="81"/>
      <c r="AM8" s="81"/>
      <c r="AN8" s="81"/>
      <c r="AO8" s="302">
        <f>AM8-AL8</f>
        <v>0</v>
      </c>
      <c r="AP8" s="380">
        <f>AN8-AM8</f>
        <v>0</v>
      </c>
      <c r="AQ8" s="508"/>
      <c r="AR8" s="509"/>
      <c r="AS8" s="509"/>
      <c r="AT8" s="509"/>
      <c r="AU8" s="510"/>
      <c r="AV8" s="511">
        <f>(AR8*25+AS8*50+AT8*75+AU8*100)/100</f>
        <v>0</v>
      </c>
      <c r="AW8"/>
      <c r="AX8" s="31"/>
      <c r="AY8"/>
      <c r="AZ8" s="247" t="s">
        <v>50</v>
      </c>
      <c r="BA8" s="309"/>
      <c r="BB8" s="309"/>
      <c r="BC8" s="309"/>
      <c r="BD8" s="309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ht="22.5" customHeight="1" thickBot="1">
      <c r="A9" s="7"/>
      <c r="B9" s="833"/>
      <c r="C9" s="323" t="s">
        <v>101</v>
      </c>
      <c r="D9" s="219">
        <f>AVERAGE(D8:D8)</f>
        <v>45048</v>
      </c>
      <c r="E9" s="219"/>
      <c r="F9" s="220" t="e">
        <f aca="true" t="shared" si="0" ref="F9:AF9">AVERAGE(F8:F8)</f>
        <v>#DIV/0!</v>
      </c>
      <c r="G9" s="220">
        <f t="shared" si="0"/>
        <v>84.66666666666667</v>
      </c>
      <c r="H9" s="220" t="e">
        <f t="shared" si="0"/>
        <v>#DIV/0!</v>
      </c>
      <c r="I9" s="221">
        <f t="shared" si="0"/>
        <v>1.5</v>
      </c>
      <c r="J9" s="222">
        <f t="shared" si="0"/>
        <v>25.1</v>
      </c>
      <c r="K9" s="223">
        <f t="shared" si="0"/>
        <v>29.8</v>
      </c>
      <c r="L9" s="223" t="e">
        <f t="shared" si="0"/>
        <v>#DIV/0!</v>
      </c>
      <c r="M9" s="228" t="e">
        <f t="shared" si="0"/>
        <v>#DIV/0!</v>
      </c>
      <c r="N9" s="223" t="e">
        <f t="shared" si="0"/>
        <v>#DIV/0!</v>
      </c>
      <c r="O9" s="225">
        <f t="shared" si="0"/>
        <v>25</v>
      </c>
      <c r="P9" s="226">
        <f t="shared" si="0"/>
        <v>48</v>
      </c>
      <c r="Q9" s="319">
        <f t="shared" si="0"/>
        <v>104</v>
      </c>
      <c r="R9" s="319" t="e">
        <f t="shared" si="0"/>
        <v>#DIV/0!</v>
      </c>
      <c r="S9" s="280" t="e">
        <f t="shared" si="0"/>
        <v>#DIV/0!</v>
      </c>
      <c r="T9" s="225">
        <f t="shared" si="0"/>
        <v>83.33333333333334</v>
      </c>
      <c r="U9" s="226">
        <f t="shared" si="0"/>
        <v>160</v>
      </c>
      <c r="V9" s="226">
        <f t="shared" si="0"/>
        <v>346.6666666666667</v>
      </c>
      <c r="W9" s="226">
        <f t="shared" si="0"/>
        <v>0</v>
      </c>
      <c r="X9" s="280">
        <f t="shared" si="0"/>
        <v>0</v>
      </c>
      <c r="Y9" s="222">
        <f t="shared" si="0"/>
        <v>4.8</v>
      </c>
      <c r="Z9" s="223">
        <f t="shared" si="0"/>
        <v>6.7</v>
      </c>
      <c r="AA9" s="223" t="e">
        <f t="shared" si="0"/>
        <v>#DIV/0!</v>
      </c>
      <c r="AB9" s="188" t="e">
        <f t="shared" si="0"/>
        <v>#DIV/0!</v>
      </c>
      <c r="AC9" s="222" t="e">
        <f t="shared" si="0"/>
        <v>#DIV/0!</v>
      </c>
      <c r="AD9" s="223" t="e">
        <f t="shared" si="0"/>
        <v>#DIV/0!</v>
      </c>
      <c r="AE9" s="223" t="e">
        <f t="shared" si="0"/>
        <v>#DIV/0!</v>
      </c>
      <c r="AF9" s="223" t="e">
        <f t="shared" si="0"/>
        <v>#DIV/0!</v>
      </c>
      <c r="AG9" s="223"/>
      <c r="AH9" s="223" t="e">
        <f>AVERAGE(AH8:AH8)</f>
        <v>#DIV/0!</v>
      </c>
      <c r="AI9" s="159" t="e">
        <f>AVERAGE(AI8:AI8)</f>
        <v>#DIV/0!</v>
      </c>
      <c r="AJ9" s="224" t="e">
        <f>AVERAGE(AJ8:AJ8)</f>
        <v>#DIV/0!</v>
      </c>
      <c r="AK9" s="227" t="e">
        <f>AVERAGE(AK8:AK8)</f>
        <v>#DIV/0!</v>
      </c>
      <c r="AL9" s="229" t="e">
        <f>ROUND(AVERAGE(AL8:AL8),0)</f>
        <v>#DIV/0!</v>
      </c>
      <c r="AM9" s="498" t="e">
        <f aca="true" t="shared" si="1" ref="AM9:AU9">AVERAGE(AM8:AM8)</f>
        <v>#DIV/0!</v>
      </c>
      <c r="AN9" s="229" t="e">
        <f t="shared" si="1"/>
        <v>#DIV/0!</v>
      </c>
      <c r="AO9" s="225">
        <f t="shared" si="1"/>
        <v>0</v>
      </c>
      <c r="AP9" s="381">
        <f t="shared" si="1"/>
        <v>0</v>
      </c>
      <c r="AQ9" s="512" t="e">
        <f t="shared" si="1"/>
        <v>#DIV/0!</v>
      </c>
      <c r="AR9" s="513" t="e">
        <f t="shared" si="1"/>
        <v>#DIV/0!</v>
      </c>
      <c r="AS9" s="513" t="e">
        <f t="shared" si="1"/>
        <v>#DIV/0!</v>
      </c>
      <c r="AT9" s="513" t="e">
        <f t="shared" si="1"/>
        <v>#DIV/0!</v>
      </c>
      <c r="AU9" s="514" t="e">
        <f t="shared" si="1"/>
        <v>#DIV/0!</v>
      </c>
      <c r="AV9" s="515" t="e">
        <f>(AR9*25+AS9*50+AT9*75+AU9*100)/100</f>
        <v>#DIV/0!</v>
      </c>
      <c r="AW9"/>
      <c r="AX9"/>
      <c r="AY9"/>
      <c r="AZ9" s="250" t="e">
        <f>AVERAGE(AZ8:AZ8)</f>
        <v>#DIV/0!</v>
      </c>
      <c r="BA9" s="250" t="e">
        <f>AVERAGE(BA8:BA8)</f>
        <v>#DIV/0!</v>
      </c>
      <c r="BB9" s="250" t="e">
        <f>AVERAGE(BB8:BB8)</f>
        <v>#DIV/0!</v>
      </c>
      <c r="BC9" s="250" t="e">
        <f>AVERAGE(BC8:BC8)</f>
        <v>#DIV/0!</v>
      </c>
      <c r="BD9" s="250" t="e">
        <f>AVERAGE(BD8:BD8)</f>
        <v>#DIV/0!</v>
      </c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ht="22.5" customHeight="1" thickBot="1">
      <c r="A10" s="7"/>
      <c r="B10" s="833"/>
      <c r="C10" s="200" t="s">
        <v>102</v>
      </c>
      <c r="D10" s="84">
        <v>44682</v>
      </c>
      <c r="E10" s="84"/>
      <c r="F10" s="85">
        <v>3</v>
      </c>
      <c r="G10" s="85">
        <v>51.95</v>
      </c>
      <c r="H10" s="85">
        <v>47.61574074074075</v>
      </c>
      <c r="I10" s="176">
        <v>7.1</v>
      </c>
      <c r="J10" s="181">
        <v>19.805</v>
      </c>
      <c r="K10" s="177">
        <v>24.3</v>
      </c>
      <c r="L10" s="87">
        <v>81.1</v>
      </c>
      <c r="M10" s="90">
        <v>117.95</v>
      </c>
      <c r="N10" s="87">
        <v>93.265</v>
      </c>
      <c r="O10" s="88">
        <v>15.5</v>
      </c>
      <c r="P10" s="369">
        <v>19.5</v>
      </c>
      <c r="Q10" s="180">
        <v>61.5</v>
      </c>
      <c r="R10" s="179">
        <v>120</v>
      </c>
      <c r="S10" s="281">
        <v>105.5</v>
      </c>
      <c r="T10" s="88">
        <v>51.66666666666667</v>
      </c>
      <c r="U10" s="180">
        <v>65</v>
      </c>
      <c r="V10" s="180">
        <v>205</v>
      </c>
      <c r="W10" s="180">
        <v>400</v>
      </c>
      <c r="X10" s="281">
        <v>351.6666666666667</v>
      </c>
      <c r="Y10" s="181">
        <v>3.7800000000000002</v>
      </c>
      <c r="Z10" s="177">
        <v>6.550000000000001</v>
      </c>
      <c r="AA10" s="87">
        <v>12.25</v>
      </c>
      <c r="AB10" s="178">
        <v>14.2</v>
      </c>
      <c r="AC10" s="181" t="e">
        <v>#DIV/0!</v>
      </c>
      <c r="AD10" s="177">
        <v>4.4</v>
      </c>
      <c r="AE10" s="177">
        <v>4.4</v>
      </c>
      <c r="AF10" s="177" t="e">
        <v>#DIV/0!</v>
      </c>
      <c r="AG10" s="177"/>
      <c r="AH10" s="87">
        <v>4.25</v>
      </c>
      <c r="AI10" s="177">
        <v>4.05</v>
      </c>
      <c r="AJ10" s="178">
        <v>4.25</v>
      </c>
      <c r="AK10" s="89">
        <v>1</v>
      </c>
      <c r="AL10" s="198">
        <v>44755</v>
      </c>
      <c r="AM10" s="199">
        <v>44778.5</v>
      </c>
      <c r="AN10" s="198">
        <v>44818.5</v>
      </c>
      <c r="AO10" s="88">
        <v>23.5</v>
      </c>
      <c r="AP10" s="507">
        <v>40</v>
      </c>
      <c r="AQ10" s="516">
        <v>50</v>
      </c>
      <c r="AR10" s="517">
        <v>0</v>
      </c>
      <c r="AS10" s="517">
        <v>5</v>
      </c>
      <c r="AT10" s="518">
        <v>35</v>
      </c>
      <c r="AU10" s="519">
        <v>10</v>
      </c>
      <c r="AV10" s="520">
        <v>38.75</v>
      </c>
      <c r="AW10"/>
      <c r="AX10"/>
      <c r="AY10"/>
      <c r="AZ10" s="251" t="s">
        <v>51</v>
      </c>
      <c r="BA10" s="309"/>
      <c r="BB10" s="309"/>
      <c r="BC10" s="309"/>
      <c r="BD10" s="309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22.5" customHeight="1" thickBot="1">
      <c r="A11" s="7"/>
      <c r="B11" s="834"/>
      <c r="C11" s="103" t="s">
        <v>103</v>
      </c>
      <c r="D11" s="98">
        <v>122.8</v>
      </c>
      <c r="E11" s="98"/>
      <c r="F11" s="100">
        <v>3.0100000000000002</v>
      </c>
      <c r="G11" s="100">
        <v>69.48222222222222</v>
      </c>
      <c r="H11" s="100">
        <v>62.26370370370371</v>
      </c>
      <c r="I11" s="35">
        <v>6.560333333333334</v>
      </c>
      <c r="J11" s="181">
        <v>18.442263496307618</v>
      </c>
      <c r="K11" s="177">
        <v>24.73394604306369</v>
      </c>
      <c r="L11" s="87">
        <v>77.31</v>
      </c>
      <c r="M11" s="90">
        <v>111.28074074074075</v>
      </c>
      <c r="N11" s="87">
        <v>88.44467</v>
      </c>
      <c r="O11" s="102">
        <v>20.876430976430974</v>
      </c>
      <c r="P11" s="104">
        <v>34.41635121450808</v>
      </c>
      <c r="Q11" s="104">
        <v>76.77114219114218</v>
      </c>
      <c r="R11" s="105">
        <v>143.57</v>
      </c>
      <c r="S11" s="283">
        <v>110.3766666666667</v>
      </c>
      <c r="T11" s="102">
        <v>69.35222222222222</v>
      </c>
      <c r="U11" s="104">
        <v>114.13710132394837</v>
      </c>
      <c r="V11" s="104">
        <v>254.90352072763844</v>
      </c>
      <c r="W11" s="105">
        <v>477.26000000000005</v>
      </c>
      <c r="X11" s="283">
        <v>354.6977777777778</v>
      </c>
      <c r="Y11" s="106">
        <v>3.6119542483660134</v>
      </c>
      <c r="Z11" s="185">
        <v>5.655556298276886</v>
      </c>
      <c r="AA11" s="100">
        <v>11.5675</v>
      </c>
      <c r="AB11" s="101">
        <v>13.46074074074074</v>
      </c>
      <c r="AC11" s="106"/>
      <c r="AD11" s="185" t="s">
        <v>93</v>
      </c>
      <c r="AE11" s="185"/>
      <c r="AF11" s="185"/>
      <c r="AG11" s="185"/>
      <c r="AH11" s="100">
        <v>3.97</v>
      </c>
      <c r="AI11" s="100">
        <v>4.033333333333333</v>
      </c>
      <c r="AJ11" s="101">
        <v>4.3170370370370375</v>
      </c>
      <c r="AK11" s="89" t="s">
        <v>93</v>
      </c>
      <c r="AL11" s="142">
        <v>196.4</v>
      </c>
      <c r="AM11" s="37">
        <v>217.7</v>
      </c>
      <c r="AN11" s="37">
        <v>257.6666666666667</v>
      </c>
      <c r="AO11" s="24">
        <v>21.3</v>
      </c>
      <c r="AP11" s="382">
        <v>39.888888888888886</v>
      </c>
      <c r="AQ11" s="663" t="s">
        <v>93</v>
      </c>
      <c r="AR11" s="664" t="s">
        <v>93</v>
      </c>
      <c r="AS11" s="664" t="s">
        <v>93</v>
      </c>
      <c r="AT11" s="665" t="s">
        <v>93</v>
      </c>
      <c r="AU11" s="665" t="s">
        <v>93</v>
      </c>
      <c r="AV11" s="673">
        <v>17.403703703703705</v>
      </c>
      <c r="AW11"/>
      <c r="AX11"/>
      <c r="AY11"/>
      <c r="AZ11" s="252"/>
      <c r="BA11" s="253"/>
      <c r="BB11" s="253"/>
      <c r="BC11" s="253"/>
      <c r="BD11" s="254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2:81" ht="22.5" customHeight="1" thickBot="1">
      <c r="B12" s="44"/>
      <c r="C12" s="108"/>
      <c r="D12" s="108"/>
      <c r="E12" s="108"/>
      <c r="F12" s="108"/>
      <c r="G12" s="108"/>
      <c r="H12" s="108"/>
      <c r="I12" s="44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43"/>
      <c r="AM12" s="38"/>
      <c r="AN12" s="38"/>
      <c r="AO12" s="10"/>
      <c r="AP12" s="10"/>
      <c r="AQ12" s="5"/>
      <c r="AR12" s="5"/>
      <c r="AS12" s="5"/>
      <c r="AT12" s="5"/>
      <c r="AU12" s="5"/>
      <c r="AV12" s="5"/>
      <c r="AW12" s="10"/>
      <c r="AX12" s="10"/>
      <c r="AY12" s="10"/>
      <c r="AZ12" s="11"/>
      <c r="BA12" s="11"/>
      <c r="BB12" s="11"/>
      <c r="BC12" s="11"/>
      <c r="BD12" s="11"/>
      <c r="BE12" s="11"/>
      <c r="BF12" s="11"/>
      <c r="BG12" s="10"/>
      <c r="BH12" s="10"/>
      <c r="BI12" s="10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V12" s="1"/>
      <c r="BW12" s="1"/>
      <c r="BX12" s="1"/>
      <c r="CA12"/>
      <c r="CB12"/>
      <c r="CC12"/>
    </row>
    <row r="13" spans="2:81" ht="22.5" customHeight="1">
      <c r="B13" s="751" t="s">
        <v>32</v>
      </c>
      <c r="C13" s="771" t="s">
        <v>0</v>
      </c>
      <c r="D13" s="762" t="s">
        <v>16</v>
      </c>
      <c r="E13" s="542" t="s">
        <v>94</v>
      </c>
      <c r="F13" s="768" t="s">
        <v>30</v>
      </c>
      <c r="G13" s="48" t="s">
        <v>75</v>
      </c>
      <c r="H13" s="753" t="s">
        <v>17</v>
      </c>
      <c r="I13" s="440" t="s">
        <v>29</v>
      </c>
      <c r="J13" s="749" t="s">
        <v>37</v>
      </c>
      <c r="K13" s="750"/>
      <c r="L13" s="750"/>
      <c r="M13" s="750"/>
      <c r="N13" s="750"/>
      <c r="O13" s="749" t="s">
        <v>33</v>
      </c>
      <c r="P13" s="750"/>
      <c r="Q13" s="750"/>
      <c r="R13" s="750"/>
      <c r="S13" s="752"/>
      <c r="T13" s="749" t="s">
        <v>1</v>
      </c>
      <c r="U13" s="750"/>
      <c r="V13" s="750"/>
      <c r="W13" s="750"/>
      <c r="X13" s="750"/>
      <c r="Y13" s="749" t="s">
        <v>78</v>
      </c>
      <c r="Z13" s="750"/>
      <c r="AA13" s="750"/>
      <c r="AB13" s="752"/>
      <c r="AC13" s="749" t="s">
        <v>35</v>
      </c>
      <c r="AD13" s="750"/>
      <c r="AE13" s="750"/>
      <c r="AF13" s="750"/>
      <c r="AG13" s="750"/>
      <c r="AH13" s="750"/>
      <c r="AI13" s="750"/>
      <c r="AJ13" s="752"/>
      <c r="AK13" s="194" t="s">
        <v>39</v>
      </c>
      <c r="AL13" s="797" t="s">
        <v>36</v>
      </c>
      <c r="AM13" s="758" t="s">
        <v>2</v>
      </c>
      <c r="AN13" s="802" t="s">
        <v>3</v>
      </c>
      <c r="AO13" s="790" t="s">
        <v>4</v>
      </c>
      <c r="AP13" s="744" t="s">
        <v>5</v>
      </c>
      <c r="AQ13" s="828" t="s">
        <v>6</v>
      </c>
      <c r="AR13" s="816"/>
      <c r="AS13" s="816"/>
      <c r="AT13" s="816"/>
      <c r="AU13" s="816"/>
      <c r="AV13" s="817"/>
      <c r="AW13" t="s">
        <v>46</v>
      </c>
      <c r="AX13"/>
      <c r="AY13" s="10"/>
      <c r="AZ13" s="793" t="s">
        <v>52</v>
      </c>
      <c r="BA13" s="788"/>
      <c r="BB13" s="788"/>
      <c r="BC13" s="788"/>
      <c r="BD13" s="789"/>
      <c r="BE13" s="11"/>
      <c r="BF13" s="11"/>
      <c r="BG13" s="10"/>
      <c r="BH13" s="10"/>
      <c r="BI13" s="10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V13" s="1"/>
      <c r="BW13" s="1"/>
      <c r="BX13" s="1"/>
      <c r="CA13"/>
      <c r="CB13"/>
      <c r="CC13"/>
    </row>
    <row r="14" spans="2:81" ht="22.5" customHeight="1">
      <c r="B14" s="770"/>
      <c r="C14" s="772"/>
      <c r="D14" s="763"/>
      <c r="E14" s="543" t="s">
        <v>95</v>
      </c>
      <c r="F14" s="769"/>
      <c r="G14" s="52" t="s">
        <v>27</v>
      </c>
      <c r="H14" s="754"/>
      <c r="I14" s="441" t="s">
        <v>28</v>
      </c>
      <c r="J14" s="58" t="s">
        <v>65</v>
      </c>
      <c r="K14" s="54" t="s">
        <v>23</v>
      </c>
      <c r="L14" s="54" t="s">
        <v>24</v>
      </c>
      <c r="M14" s="59" t="s">
        <v>25</v>
      </c>
      <c r="N14" s="59" t="s">
        <v>63</v>
      </c>
      <c r="O14" s="747" t="s">
        <v>22</v>
      </c>
      <c r="P14" s="54" t="s">
        <v>65</v>
      </c>
      <c r="Q14" s="54" t="s">
        <v>23</v>
      </c>
      <c r="R14" s="54" t="s">
        <v>24</v>
      </c>
      <c r="S14" s="57" t="s">
        <v>3</v>
      </c>
      <c r="T14" s="747" t="s">
        <v>22</v>
      </c>
      <c r="U14" s="54" t="s">
        <v>65</v>
      </c>
      <c r="V14" s="54" t="s">
        <v>23</v>
      </c>
      <c r="W14" s="54" t="s">
        <v>24</v>
      </c>
      <c r="X14" s="284" t="s">
        <v>3</v>
      </c>
      <c r="Y14" s="58" t="s">
        <v>65</v>
      </c>
      <c r="Z14" s="54" t="s">
        <v>23</v>
      </c>
      <c r="AA14" s="54" t="s">
        <v>24</v>
      </c>
      <c r="AB14" s="56" t="s">
        <v>25</v>
      </c>
      <c r="AC14" s="58" t="s">
        <v>65</v>
      </c>
      <c r="AD14" s="54" t="s">
        <v>23</v>
      </c>
      <c r="AE14" s="54"/>
      <c r="AF14" s="54"/>
      <c r="AG14" s="54"/>
      <c r="AH14" s="54" t="s">
        <v>24</v>
      </c>
      <c r="AI14" s="55" t="s">
        <v>61</v>
      </c>
      <c r="AJ14" s="56" t="s">
        <v>25</v>
      </c>
      <c r="AK14" s="195"/>
      <c r="AL14" s="798"/>
      <c r="AM14" s="759"/>
      <c r="AN14" s="803"/>
      <c r="AO14" s="791"/>
      <c r="AP14" s="745"/>
      <c r="AQ14" s="829"/>
      <c r="AR14" s="766"/>
      <c r="AS14" s="766"/>
      <c r="AT14" s="766"/>
      <c r="AU14" s="766"/>
      <c r="AV14" s="819"/>
      <c r="AW14" t="s">
        <v>47</v>
      </c>
      <c r="AX14" t="s">
        <v>48</v>
      </c>
      <c r="AY14" s="10"/>
      <c r="AZ14" s="147" t="s">
        <v>41</v>
      </c>
      <c r="BA14" s="148" t="s">
        <v>42</v>
      </c>
      <c r="BB14" s="148" t="s">
        <v>43</v>
      </c>
      <c r="BC14" s="148" t="s">
        <v>44</v>
      </c>
      <c r="BD14" s="149" t="s">
        <v>45</v>
      </c>
      <c r="BE14" s="11" t="s">
        <v>62</v>
      </c>
      <c r="BF14" s="11"/>
      <c r="BG14" s="10"/>
      <c r="BH14" s="10"/>
      <c r="BI14" s="10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V14" s="1"/>
      <c r="BW14" s="1"/>
      <c r="BX14" s="1"/>
      <c r="CA14"/>
      <c r="CB14"/>
      <c r="CC14"/>
    </row>
    <row r="15" spans="2:81" ht="22.5" customHeight="1" thickBot="1">
      <c r="B15" s="787"/>
      <c r="C15" s="773"/>
      <c r="D15" s="764"/>
      <c r="E15" s="544" t="s">
        <v>96</v>
      </c>
      <c r="F15" s="60" t="s">
        <v>18</v>
      </c>
      <c r="G15" s="61" t="s">
        <v>19</v>
      </c>
      <c r="H15" s="61" t="s">
        <v>20</v>
      </c>
      <c r="I15" s="442" t="s">
        <v>21</v>
      </c>
      <c r="J15" s="68">
        <v>44707</v>
      </c>
      <c r="K15" s="63">
        <v>44716</v>
      </c>
      <c r="L15" s="63">
        <v>44759</v>
      </c>
      <c r="M15" s="69">
        <v>44790</v>
      </c>
      <c r="N15" s="66" t="s">
        <v>7</v>
      </c>
      <c r="O15" s="748"/>
      <c r="P15" s="63">
        <f>$J15</f>
        <v>44707</v>
      </c>
      <c r="Q15" s="63">
        <f>$K15</f>
        <v>44716</v>
      </c>
      <c r="R15" s="63">
        <f>$L15</f>
        <v>44759</v>
      </c>
      <c r="S15" s="67" t="s">
        <v>8</v>
      </c>
      <c r="T15" s="748"/>
      <c r="U15" s="63">
        <f>$J15</f>
        <v>44707</v>
      </c>
      <c r="V15" s="63">
        <f>$K15</f>
        <v>44716</v>
      </c>
      <c r="W15" s="63">
        <f>$L15</f>
        <v>44759</v>
      </c>
      <c r="X15" s="215" t="s">
        <v>8</v>
      </c>
      <c r="Y15" s="63">
        <f>$J15</f>
        <v>44707</v>
      </c>
      <c r="Z15" s="63">
        <f>$K15</f>
        <v>44716</v>
      </c>
      <c r="AA15" s="63">
        <f>$L15</f>
        <v>44759</v>
      </c>
      <c r="AB15" s="65">
        <f>$M15</f>
        <v>44790</v>
      </c>
      <c r="AC15" s="63"/>
      <c r="AD15" s="63">
        <f>$K15</f>
        <v>44716</v>
      </c>
      <c r="AE15" s="63">
        <v>44733</v>
      </c>
      <c r="AF15" s="63"/>
      <c r="AG15" s="63"/>
      <c r="AH15" s="63">
        <f>$L15</f>
        <v>44759</v>
      </c>
      <c r="AI15" s="453">
        <v>44773</v>
      </c>
      <c r="AJ15" s="65">
        <f>$M15</f>
        <v>44790</v>
      </c>
      <c r="AK15" s="196">
        <f>AH15</f>
        <v>44759</v>
      </c>
      <c r="AL15" s="799"/>
      <c r="AM15" s="760"/>
      <c r="AN15" s="804"/>
      <c r="AO15" s="792"/>
      <c r="AP15" s="746"/>
      <c r="AQ15" s="444" t="s">
        <v>9</v>
      </c>
      <c r="AR15" s="445" t="s">
        <v>10</v>
      </c>
      <c r="AS15" s="445" t="s">
        <v>11</v>
      </c>
      <c r="AT15" s="446" t="s">
        <v>12</v>
      </c>
      <c r="AU15" s="447" t="s">
        <v>13</v>
      </c>
      <c r="AV15" s="448" t="s">
        <v>77</v>
      </c>
      <c r="AW15"/>
      <c r="AX15"/>
      <c r="AY15" s="10"/>
      <c r="AZ15" s="150">
        <v>43242</v>
      </c>
      <c r="BA15" s="151">
        <v>43254</v>
      </c>
      <c r="BB15" s="151">
        <v>43282</v>
      </c>
      <c r="BC15" s="151">
        <v>43289</v>
      </c>
      <c r="BD15" s="152">
        <v>43307</v>
      </c>
      <c r="BE15" s="11"/>
      <c r="BF15" s="11"/>
      <c r="BG15" s="10"/>
      <c r="BH15" s="10"/>
      <c r="BI15" s="10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V15" s="1"/>
      <c r="BW15" s="1"/>
      <c r="BX15" s="1"/>
      <c r="CA15"/>
      <c r="CB15"/>
      <c r="CC15"/>
    </row>
    <row r="16" spans="2:81" ht="22.5" customHeight="1" thickBot="1" thickTop="1">
      <c r="B16" s="833" t="s">
        <v>31</v>
      </c>
      <c r="C16" s="607" t="s">
        <v>71</v>
      </c>
      <c r="D16" s="650">
        <v>45049</v>
      </c>
      <c r="E16" s="651">
        <v>7.35</v>
      </c>
      <c r="F16" s="651">
        <v>3</v>
      </c>
      <c r="G16" s="652">
        <v>90.66666666666667</v>
      </c>
      <c r="H16" s="652">
        <f>G16/F16*27.5/10</f>
        <v>83.11111111111111</v>
      </c>
      <c r="I16" s="617">
        <v>7.5</v>
      </c>
      <c r="J16" s="613">
        <v>15.2</v>
      </c>
      <c r="K16" s="614">
        <v>25.4</v>
      </c>
      <c r="L16" s="616"/>
      <c r="M16" s="653"/>
      <c r="N16" s="616"/>
      <c r="O16" s="621">
        <v>27</v>
      </c>
      <c r="P16" s="622">
        <v>27</v>
      </c>
      <c r="Q16" s="622">
        <v>76</v>
      </c>
      <c r="R16" s="654"/>
      <c r="S16" s="621"/>
      <c r="T16" s="621">
        <f>O16/0.3</f>
        <v>90</v>
      </c>
      <c r="U16" s="622">
        <f>P16/0.3</f>
        <v>90</v>
      </c>
      <c r="V16" s="622">
        <f>Q16/0.3</f>
        <v>253.33333333333334</v>
      </c>
      <c r="W16" s="622">
        <f>R16/0.3</f>
        <v>0</v>
      </c>
      <c r="X16" s="655">
        <f>S16/0.3</f>
        <v>0</v>
      </c>
      <c r="Y16" s="613">
        <v>3.22</v>
      </c>
      <c r="Z16" s="619">
        <v>6.7</v>
      </c>
      <c r="AA16" s="619"/>
      <c r="AB16" s="617"/>
      <c r="AC16" s="624"/>
      <c r="AD16" s="614">
        <v>4.3</v>
      </c>
      <c r="AE16" s="614"/>
      <c r="AF16" s="614"/>
      <c r="AG16" s="614"/>
      <c r="AH16" s="614"/>
      <c r="AI16" s="609"/>
      <c r="AJ16" s="620"/>
      <c r="AK16" s="656"/>
      <c r="AL16" s="657"/>
      <c r="AM16" s="627"/>
      <c r="AN16" s="658"/>
      <c r="AO16" s="659">
        <f>AM16-AL16</f>
        <v>0</v>
      </c>
      <c r="AP16" s="630">
        <f>AN16-AM16</f>
        <v>0</v>
      </c>
      <c r="AQ16" s="660"/>
      <c r="AR16" s="661"/>
      <c r="AS16" s="661"/>
      <c r="AT16" s="661"/>
      <c r="AU16" s="661"/>
      <c r="AV16" s="662">
        <f>(AR16*25+AS16*50+AT16*75+AU16*100)/100</f>
        <v>0</v>
      </c>
      <c r="AW16"/>
      <c r="AX16" s="31"/>
      <c r="AY16" s="10"/>
      <c r="AZ16" s="249" t="s">
        <v>51</v>
      </c>
      <c r="BA16" s="309"/>
      <c r="BB16" s="309"/>
      <c r="BC16" s="309"/>
      <c r="BD16" s="309"/>
      <c r="BE16" s="17"/>
      <c r="BF16" s="11"/>
      <c r="BG16" s="10"/>
      <c r="BH16" s="10"/>
      <c r="BI16" s="10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V16" s="1"/>
      <c r="BW16" s="1"/>
      <c r="BX16" s="1"/>
      <c r="CA16"/>
      <c r="CB16"/>
      <c r="CC16"/>
    </row>
    <row r="17" spans="1:78" s="363" customFormat="1" ht="22.5" customHeight="1" thickBot="1">
      <c r="A17" s="1"/>
      <c r="B17" s="833"/>
      <c r="C17" s="323" t="s">
        <v>101</v>
      </c>
      <c r="D17" s="323">
        <f>D16</f>
        <v>45049</v>
      </c>
      <c r="E17" s="138">
        <f aca="true" t="shared" si="2" ref="E17:AV17">E16</f>
        <v>7.35</v>
      </c>
      <c r="F17" s="138">
        <f t="shared" si="2"/>
        <v>3</v>
      </c>
      <c r="G17" s="220">
        <f t="shared" si="2"/>
        <v>90.66666666666667</v>
      </c>
      <c r="H17" s="220">
        <f t="shared" si="2"/>
        <v>83.11111111111111</v>
      </c>
      <c r="I17" s="224">
        <f t="shared" si="2"/>
        <v>7.5</v>
      </c>
      <c r="J17" s="222">
        <f t="shared" si="2"/>
        <v>15.2</v>
      </c>
      <c r="K17" s="159">
        <f t="shared" si="2"/>
        <v>25.4</v>
      </c>
      <c r="L17" s="223">
        <f t="shared" si="2"/>
        <v>0</v>
      </c>
      <c r="M17" s="228">
        <f t="shared" si="2"/>
        <v>0</v>
      </c>
      <c r="N17" s="223">
        <f t="shared" si="2"/>
        <v>0</v>
      </c>
      <c r="O17" s="225">
        <f t="shared" si="2"/>
        <v>27</v>
      </c>
      <c r="P17" s="226">
        <f t="shared" si="2"/>
        <v>27</v>
      </c>
      <c r="Q17" s="226">
        <f t="shared" si="2"/>
        <v>76</v>
      </c>
      <c r="R17" s="319">
        <f t="shared" si="2"/>
        <v>0</v>
      </c>
      <c r="S17" s="225">
        <f t="shared" si="2"/>
        <v>0</v>
      </c>
      <c r="T17" s="225">
        <f t="shared" si="2"/>
        <v>90</v>
      </c>
      <c r="U17" s="226">
        <f t="shared" si="2"/>
        <v>90</v>
      </c>
      <c r="V17" s="226">
        <f t="shared" si="2"/>
        <v>253.33333333333334</v>
      </c>
      <c r="W17" s="226">
        <f t="shared" si="2"/>
        <v>0</v>
      </c>
      <c r="X17" s="640">
        <f t="shared" si="2"/>
        <v>0</v>
      </c>
      <c r="Y17" s="222">
        <f t="shared" si="2"/>
        <v>3.22</v>
      </c>
      <c r="Z17" s="598">
        <f t="shared" si="2"/>
        <v>6.7</v>
      </c>
      <c r="AA17" s="598">
        <f t="shared" si="2"/>
        <v>0</v>
      </c>
      <c r="AB17" s="224">
        <f t="shared" si="2"/>
        <v>0</v>
      </c>
      <c r="AC17" s="600">
        <f t="shared" si="2"/>
        <v>0</v>
      </c>
      <c r="AD17" s="159">
        <f t="shared" si="2"/>
        <v>4.3</v>
      </c>
      <c r="AE17" s="159">
        <f t="shared" si="2"/>
        <v>0</v>
      </c>
      <c r="AF17" s="159">
        <f t="shared" si="2"/>
        <v>0</v>
      </c>
      <c r="AG17" s="159">
        <f t="shared" si="2"/>
        <v>0</v>
      </c>
      <c r="AH17" s="159">
        <f t="shared" si="2"/>
        <v>0</v>
      </c>
      <c r="AI17" s="592">
        <f t="shared" si="2"/>
        <v>0</v>
      </c>
      <c r="AJ17" s="599">
        <f t="shared" si="2"/>
        <v>0</v>
      </c>
      <c r="AK17" s="641">
        <f t="shared" si="2"/>
        <v>0</v>
      </c>
      <c r="AL17" s="642">
        <f t="shared" si="2"/>
        <v>0</v>
      </c>
      <c r="AM17" s="603">
        <f t="shared" si="2"/>
        <v>0</v>
      </c>
      <c r="AN17" s="643">
        <f t="shared" si="2"/>
        <v>0</v>
      </c>
      <c r="AO17" s="644">
        <f t="shared" si="2"/>
        <v>0</v>
      </c>
      <c r="AP17" s="606">
        <f t="shared" si="2"/>
        <v>0</v>
      </c>
      <c r="AQ17" s="647">
        <f t="shared" si="2"/>
        <v>0</v>
      </c>
      <c r="AR17" s="648">
        <f t="shared" si="2"/>
        <v>0</v>
      </c>
      <c r="AS17" s="648">
        <f t="shared" si="2"/>
        <v>0</v>
      </c>
      <c r="AT17" s="648">
        <f t="shared" si="2"/>
        <v>0</v>
      </c>
      <c r="AU17" s="648">
        <f t="shared" si="2"/>
        <v>0</v>
      </c>
      <c r="AV17" s="649">
        <f t="shared" si="2"/>
        <v>0</v>
      </c>
      <c r="AX17" s="31"/>
      <c r="AY17" s="10"/>
      <c r="AZ17" s="15"/>
      <c r="BE17" s="17"/>
      <c r="BF17" s="11"/>
      <c r="BG17" s="10"/>
      <c r="BH17" s="10"/>
      <c r="BI17" s="10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5"/>
      <c r="BU17" s="5"/>
      <c r="BV17" s="1"/>
      <c r="BW17" s="1"/>
      <c r="BX17" s="1"/>
      <c r="BY17" s="1"/>
      <c r="BZ17" s="1"/>
    </row>
    <row r="18" spans="2:81" ht="22.5" customHeight="1" thickBot="1">
      <c r="B18" s="833"/>
      <c r="C18" s="200" t="s">
        <v>102</v>
      </c>
      <c r="D18" s="213">
        <v>44681</v>
      </c>
      <c r="E18" s="645">
        <v>7.35</v>
      </c>
      <c r="F18" s="33">
        <v>3</v>
      </c>
      <c r="G18" s="34">
        <v>89.4</v>
      </c>
      <c r="H18" s="34">
        <v>81.95</v>
      </c>
      <c r="I18" s="267">
        <v>5.1</v>
      </c>
      <c r="J18" s="106">
        <v>15.7</v>
      </c>
      <c r="K18" s="185">
        <v>21.8</v>
      </c>
      <c r="L18" s="100">
        <v>72.7</v>
      </c>
      <c r="M18" s="107">
        <v>96.6</v>
      </c>
      <c r="N18" s="100">
        <v>77.2</v>
      </c>
      <c r="O18" s="102">
        <v>27</v>
      </c>
      <c r="P18" s="104">
        <v>33</v>
      </c>
      <c r="Q18" s="104">
        <v>99</v>
      </c>
      <c r="R18" s="105">
        <v>106</v>
      </c>
      <c r="S18" s="102">
        <v>109</v>
      </c>
      <c r="T18" s="102">
        <v>90</v>
      </c>
      <c r="U18" s="104">
        <v>110</v>
      </c>
      <c r="V18" s="535">
        <v>330</v>
      </c>
      <c r="W18" s="104">
        <v>353.33333333333337</v>
      </c>
      <c r="X18" s="217">
        <v>363.33333333333337</v>
      </c>
      <c r="Y18" s="106">
        <v>4</v>
      </c>
      <c r="Z18" s="185">
        <v>6.6</v>
      </c>
      <c r="AA18" s="185">
        <v>12.9</v>
      </c>
      <c r="AB18" s="320">
        <v>15.7</v>
      </c>
      <c r="AC18" s="275">
        <v>0</v>
      </c>
      <c r="AD18" s="276">
        <v>4.4</v>
      </c>
      <c r="AE18" s="276">
        <v>4.3</v>
      </c>
      <c r="AF18" s="276">
        <v>0</v>
      </c>
      <c r="AG18" s="276">
        <v>0</v>
      </c>
      <c r="AH18" s="185">
        <v>4.1</v>
      </c>
      <c r="AI18" s="99">
        <v>4.3</v>
      </c>
      <c r="AJ18" s="269">
        <v>4.4</v>
      </c>
      <c r="AK18" s="216">
        <v>0.5</v>
      </c>
      <c r="AL18" s="230">
        <v>44764</v>
      </c>
      <c r="AM18" s="230">
        <v>44786</v>
      </c>
      <c r="AN18" s="231">
        <v>44828</v>
      </c>
      <c r="AO18" s="505">
        <v>22</v>
      </c>
      <c r="AP18" s="506">
        <v>42</v>
      </c>
      <c r="AQ18" s="237">
        <v>100</v>
      </c>
      <c r="AR18" s="238">
        <v>0</v>
      </c>
      <c r="AS18" s="238">
        <v>0</v>
      </c>
      <c r="AT18" s="238">
        <v>0</v>
      </c>
      <c r="AU18" s="238">
        <v>0</v>
      </c>
      <c r="AV18" s="646">
        <v>0</v>
      </c>
      <c r="AW18"/>
      <c r="AX18"/>
      <c r="AY18" s="10"/>
      <c r="AZ18" s="309"/>
      <c r="BA18" s="309"/>
      <c r="BB18" s="310"/>
      <c r="BC18" s="309"/>
      <c r="BD18" s="311" t="e">
        <f>+AB22-AA22</f>
        <v>#VALUE!</v>
      </c>
      <c r="BE18" s="11"/>
      <c r="BF18" s="11"/>
      <c r="BG18" s="10"/>
      <c r="BH18" s="10"/>
      <c r="BI18" s="10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V18" s="1"/>
      <c r="BW18" s="1"/>
      <c r="BX18" s="1"/>
      <c r="CA18"/>
      <c r="CB18"/>
      <c r="CC18"/>
    </row>
    <row r="19" spans="2:81" ht="22.5" customHeight="1" thickBot="1">
      <c r="B19" s="834"/>
      <c r="C19" s="103" t="s">
        <v>103</v>
      </c>
      <c r="D19" s="144">
        <v>39568.3</v>
      </c>
      <c r="E19" s="144"/>
      <c r="F19" s="145">
        <v>3.088888888888889</v>
      </c>
      <c r="G19" s="145">
        <v>88.66333333333333</v>
      </c>
      <c r="H19" s="145">
        <v>74.53445111778446</v>
      </c>
      <c r="I19" s="443">
        <v>5.87</v>
      </c>
      <c r="J19" s="181">
        <v>14.485714285714286</v>
      </c>
      <c r="K19" s="177">
        <v>21.146757964257965</v>
      </c>
      <c r="L19" s="87">
        <v>75.336</v>
      </c>
      <c r="M19" s="90">
        <v>102.01111111111112</v>
      </c>
      <c r="N19" s="87">
        <v>82.3077</v>
      </c>
      <c r="O19" s="88">
        <v>31.1</v>
      </c>
      <c r="P19" s="180">
        <v>31.1</v>
      </c>
      <c r="Q19" s="180">
        <v>96.61154456654455</v>
      </c>
      <c r="R19" s="179">
        <v>182.34</v>
      </c>
      <c r="S19" s="88">
        <v>141.71671671671672</v>
      </c>
      <c r="T19" s="88">
        <v>103.28333333333333</v>
      </c>
      <c r="U19" s="180">
        <v>103.28333333333333</v>
      </c>
      <c r="V19" s="536">
        <v>321.3213125763126</v>
      </c>
      <c r="W19" s="180">
        <v>606.3299999999999</v>
      </c>
      <c r="X19" s="273">
        <v>472.1266666666667</v>
      </c>
      <c r="Y19" s="181">
        <v>3.6</v>
      </c>
      <c r="Z19" s="177">
        <v>6.028190400739421</v>
      </c>
      <c r="AA19" s="87">
        <v>12.623333333333333</v>
      </c>
      <c r="AB19" s="86">
        <v>14.422222222222224</v>
      </c>
      <c r="AC19" s="181"/>
      <c r="AD19" s="177" t="s">
        <v>93</v>
      </c>
      <c r="AE19" s="177"/>
      <c r="AF19" s="177"/>
      <c r="AG19" s="177"/>
      <c r="AH19" s="87">
        <v>4.049999999999999</v>
      </c>
      <c r="AI19" s="87">
        <v>4.13</v>
      </c>
      <c r="AJ19" s="86">
        <v>4.35</v>
      </c>
      <c r="AK19" s="89" t="s">
        <v>93</v>
      </c>
      <c r="AL19" s="494">
        <v>39646.8</v>
      </c>
      <c r="AM19" s="495">
        <v>39668.555555555555</v>
      </c>
      <c r="AN19" s="36">
        <v>39713.1</v>
      </c>
      <c r="AO19" s="24">
        <v>21.444444444444443</v>
      </c>
      <c r="AP19" s="382">
        <v>44.77777777777778</v>
      </c>
      <c r="AQ19" s="663" t="s">
        <v>93</v>
      </c>
      <c r="AR19" s="664" t="s">
        <v>93</v>
      </c>
      <c r="AS19" s="664" t="s">
        <v>93</v>
      </c>
      <c r="AT19" s="665" t="s">
        <v>93</v>
      </c>
      <c r="AU19" s="665" t="s">
        <v>93</v>
      </c>
      <c r="AV19" s="672">
        <v>1.8111111111111111</v>
      </c>
      <c r="AW19"/>
      <c r="AX19"/>
      <c r="AY19" s="10"/>
      <c r="AZ19" s="252"/>
      <c r="BA19" s="253"/>
      <c r="BB19" s="253"/>
      <c r="BC19" s="253"/>
      <c r="BD19" s="254"/>
      <c r="BE19" s="11"/>
      <c r="BF19" s="11"/>
      <c r="BG19" s="10"/>
      <c r="BH19" s="10"/>
      <c r="BI19" s="10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V19" s="1"/>
      <c r="BW19" s="1"/>
      <c r="BX19" s="1"/>
      <c r="CA19"/>
      <c r="CB19"/>
      <c r="CC19"/>
    </row>
    <row r="20" spans="2:81" ht="22.5" customHeight="1" thickBot="1">
      <c r="B20" s="44"/>
      <c r="C20" s="108"/>
      <c r="D20" s="108"/>
      <c r="E20" s="108"/>
      <c r="F20" s="108"/>
      <c r="G20" s="108"/>
      <c r="H20" s="108"/>
      <c r="I20" s="44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43"/>
      <c r="AM20" s="38"/>
      <c r="AN20" s="38"/>
      <c r="AO20" s="10"/>
      <c r="AP20" s="10"/>
      <c r="AQ20" s="5"/>
      <c r="AR20" s="5"/>
      <c r="AS20" s="5"/>
      <c r="AT20" s="5"/>
      <c r="AU20" s="5"/>
      <c r="AV20" s="5"/>
      <c r="AW20" s="10"/>
      <c r="AX20" s="10"/>
      <c r="AY20" s="10"/>
      <c r="AZ20"/>
      <c r="BA20"/>
      <c r="BB20"/>
      <c r="BC20"/>
      <c r="BD20"/>
      <c r="BE20" s="11"/>
      <c r="BF20" s="11"/>
      <c r="BG20" s="10"/>
      <c r="BH20" s="10"/>
      <c r="BI20" s="10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V20" s="1"/>
      <c r="BW20" s="1"/>
      <c r="BX20" s="1"/>
      <c r="CA20"/>
      <c r="CB20"/>
      <c r="CC20"/>
    </row>
    <row r="21" spans="2:81" ht="22.5" customHeight="1">
      <c r="B21" s="778" t="s">
        <v>32</v>
      </c>
      <c r="C21" s="781" t="s">
        <v>0</v>
      </c>
      <c r="D21" s="762" t="s">
        <v>16</v>
      </c>
      <c r="E21" s="542" t="s">
        <v>94</v>
      </c>
      <c r="F21" s="768" t="s">
        <v>30</v>
      </c>
      <c r="G21" s="48" t="s">
        <v>75</v>
      </c>
      <c r="H21" s="753" t="s">
        <v>17</v>
      </c>
      <c r="I21" s="109" t="s">
        <v>29</v>
      </c>
      <c r="J21" s="749" t="s">
        <v>37</v>
      </c>
      <c r="K21" s="750"/>
      <c r="L21" s="750"/>
      <c r="M21" s="750"/>
      <c r="N21" s="750"/>
      <c r="O21" s="749" t="s">
        <v>33</v>
      </c>
      <c r="P21" s="750"/>
      <c r="Q21" s="750"/>
      <c r="R21" s="750"/>
      <c r="S21" s="752"/>
      <c r="T21" s="749" t="s">
        <v>1</v>
      </c>
      <c r="U21" s="750"/>
      <c r="V21" s="750"/>
      <c r="W21" s="750"/>
      <c r="X21" s="750"/>
      <c r="Y21" s="749" t="s">
        <v>78</v>
      </c>
      <c r="Z21" s="750"/>
      <c r="AA21" s="750"/>
      <c r="AB21" s="752"/>
      <c r="AC21" s="749" t="s">
        <v>35</v>
      </c>
      <c r="AD21" s="750"/>
      <c r="AE21" s="750"/>
      <c r="AF21" s="750"/>
      <c r="AG21" s="750"/>
      <c r="AH21" s="750"/>
      <c r="AI21" s="750"/>
      <c r="AJ21" s="752"/>
      <c r="AK21" s="194" t="s">
        <v>39</v>
      </c>
      <c r="AL21" s="797" t="s">
        <v>36</v>
      </c>
      <c r="AM21" s="758" t="s">
        <v>2</v>
      </c>
      <c r="AN21" s="802" t="s">
        <v>3</v>
      </c>
      <c r="AO21" s="790" t="s">
        <v>4</v>
      </c>
      <c r="AP21" s="830" t="s">
        <v>5</v>
      </c>
      <c r="AQ21" s="828" t="s">
        <v>6</v>
      </c>
      <c r="AR21" s="816"/>
      <c r="AS21" s="816"/>
      <c r="AT21" s="816"/>
      <c r="AU21" s="816"/>
      <c r="AV21" s="817"/>
      <c r="AW21" t="s">
        <v>46</v>
      </c>
      <c r="AX21"/>
      <c r="AY21"/>
      <c r="AZ21" s="793" t="s">
        <v>52</v>
      </c>
      <c r="BA21" s="788"/>
      <c r="BB21" s="788"/>
      <c r="BC21" s="788"/>
      <c r="BD21" s="789"/>
      <c r="BE21"/>
      <c r="BF21" s="255">
        <v>43297</v>
      </c>
      <c r="BG21" s="256"/>
      <c r="BH21" s="256"/>
      <c r="BI21" s="256"/>
      <c r="BJ21" s="257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2:81" ht="22.5" customHeight="1">
      <c r="B22" s="779"/>
      <c r="C22" s="782"/>
      <c r="D22" s="763"/>
      <c r="E22" s="543" t="s">
        <v>95</v>
      </c>
      <c r="F22" s="769"/>
      <c r="G22" s="52" t="s">
        <v>27</v>
      </c>
      <c r="H22" s="754"/>
      <c r="I22" s="110" t="s">
        <v>28</v>
      </c>
      <c r="J22" s="58" t="s">
        <v>65</v>
      </c>
      <c r="K22" s="54" t="s">
        <v>23</v>
      </c>
      <c r="L22" s="54" t="s">
        <v>24</v>
      </c>
      <c r="M22" s="59" t="s">
        <v>25</v>
      </c>
      <c r="N22" s="59" t="s">
        <v>63</v>
      </c>
      <c r="O22" s="747" t="s">
        <v>22</v>
      </c>
      <c r="P22" s="54" t="s">
        <v>65</v>
      </c>
      <c r="Q22" s="54" t="s">
        <v>23</v>
      </c>
      <c r="R22" s="54" t="s">
        <v>24</v>
      </c>
      <c r="S22" s="285" t="s">
        <v>3</v>
      </c>
      <c r="T22" s="747" t="s">
        <v>22</v>
      </c>
      <c r="U22" s="54" t="s">
        <v>65</v>
      </c>
      <c r="V22" s="54" t="s">
        <v>23</v>
      </c>
      <c r="W22" s="54" t="s">
        <v>24</v>
      </c>
      <c r="X22" s="284" t="s">
        <v>3</v>
      </c>
      <c r="Y22" s="58" t="s">
        <v>65</v>
      </c>
      <c r="Z22" s="54" t="s">
        <v>23</v>
      </c>
      <c r="AA22" s="54" t="s">
        <v>24</v>
      </c>
      <c r="AB22" s="56" t="s">
        <v>25</v>
      </c>
      <c r="AC22" s="58" t="s">
        <v>65</v>
      </c>
      <c r="AD22" s="54" t="s">
        <v>23</v>
      </c>
      <c r="AE22" s="54"/>
      <c r="AF22" s="54"/>
      <c r="AG22" s="54"/>
      <c r="AH22" s="59" t="s">
        <v>24</v>
      </c>
      <c r="AI22" s="55" t="s">
        <v>61</v>
      </c>
      <c r="AJ22" s="56" t="s">
        <v>25</v>
      </c>
      <c r="AK22" s="195"/>
      <c r="AL22" s="798"/>
      <c r="AM22" s="759"/>
      <c r="AN22" s="803"/>
      <c r="AO22" s="791"/>
      <c r="AP22" s="831"/>
      <c r="AQ22" s="829"/>
      <c r="AR22" s="766"/>
      <c r="AS22" s="766"/>
      <c r="AT22" s="766"/>
      <c r="AU22" s="766"/>
      <c r="AV22" s="819"/>
      <c r="AW22" t="s">
        <v>47</v>
      </c>
      <c r="AX22" t="s">
        <v>48</v>
      </c>
      <c r="AY22"/>
      <c r="AZ22" s="147" t="s">
        <v>41</v>
      </c>
      <c r="BA22" s="148" t="s">
        <v>42</v>
      </c>
      <c r="BB22" s="148" t="s">
        <v>43</v>
      </c>
      <c r="BC22" s="148" t="s">
        <v>44</v>
      </c>
      <c r="BD22" s="149" t="s">
        <v>45</v>
      </c>
      <c r="BE22"/>
      <c r="BF22" s="258" t="s">
        <v>55</v>
      </c>
      <c r="BG22" s="155" t="s">
        <v>56</v>
      </c>
      <c r="BH22" s="155"/>
      <c r="BI22" s="155" t="s">
        <v>57</v>
      </c>
      <c r="BJ22" s="259" t="s">
        <v>58</v>
      </c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2:81" ht="22.5" customHeight="1" thickBot="1">
      <c r="B23" s="780"/>
      <c r="C23" s="783"/>
      <c r="D23" s="764"/>
      <c r="E23" s="544" t="s">
        <v>96</v>
      </c>
      <c r="F23" s="60" t="s">
        <v>18</v>
      </c>
      <c r="G23" s="113" t="s">
        <v>19</v>
      </c>
      <c r="H23" s="113" t="s">
        <v>20</v>
      </c>
      <c r="I23" s="114" t="s">
        <v>21</v>
      </c>
      <c r="J23" s="68">
        <v>44707</v>
      </c>
      <c r="K23" s="63">
        <v>44716</v>
      </c>
      <c r="L23" s="63">
        <v>44772</v>
      </c>
      <c r="M23" s="69">
        <v>44800</v>
      </c>
      <c r="N23" s="66" t="s">
        <v>7</v>
      </c>
      <c r="O23" s="748"/>
      <c r="P23" s="63">
        <f>$J23</f>
        <v>44707</v>
      </c>
      <c r="Q23" s="63">
        <f>$K23</f>
        <v>44716</v>
      </c>
      <c r="R23" s="63">
        <f>$L23</f>
        <v>44772</v>
      </c>
      <c r="S23" s="215" t="s">
        <v>8</v>
      </c>
      <c r="T23" s="748"/>
      <c r="U23" s="63">
        <f>$J23</f>
        <v>44707</v>
      </c>
      <c r="V23" s="63">
        <f>$K23</f>
        <v>44716</v>
      </c>
      <c r="W23" s="63">
        <f>$L23</f>
        <v>44772</v>
      </c>
      <c r="X23" s="215" t="s">
        <v>8</v>
      </c>
      <c r="Y23" s="63">
        <f>$J23</f>
        <v>44707</v>
      </c>
      <c r="Z23" s="63">
        <f>$K23</f>
        <v>44716</v>
      </c>
      <c r="AA23" s="63">
        <f>$L23</f>
        <v>44772</v>
      </c>
      <c r="AB23" s="65">
        <f>$M23</f>
        <v>44800</v>
      </c>
      <c r="AC23" s="63"/>
      <c r="AD23" s="63">
        <f>$K23</f>
        <v>44716</v>
      </c>
      <c r="AE23" s="63">
        <v>44733</v>
      </c>
      <c r="AF23" s="63"/>
      <c r="AG23" s="63"/>
      <c r="AH23" s="64">
        <f>W23</f>
        <v>44772</v>
      </c>
      <c r="AI23" s="66">
        <v>44790</v>
      </c>
      <c r="AJ23" s="65">
        <f>$M23</f>
        <v>44800</v>
      </c>
      <c r="AK23" s="196">
        <f>AH23</f>
        <v>44772</v>
      </c>
      <c r="AL23" s="799"/>
      <c r="AM23" s="760"/>
      <c r="AN23" s="804"/>
      <c r="AO23" s="792"/>
      <c r="AP23" s="832"/>
      <c r="AQ23" s="444" t="s">
        <v>9</v>
      </c>
      <c r="AR23" s="445" t="s">
        <v>10</v>
      </c>
      <c r="AS23" s="445" t="s">
        <v>11</v>
      </c>
      <c r="AT23" s="446" t="s">
        <v>12</v>
      </c>
      <c r="AU23" s="447" t="s">
        <v>13</v>
      </c>
      <c r="AV23" s="448" t="s">
        <v>77</v>
      </c>
      <c r="AW23"/>
      <c r="AX23"/>
      <c r="AY23"/>
      <c r="AZ23" s="150">
        <v>43242</v>
      </c>
      <c r="BA23" s="151">
        <v>43254</v>
      </c>
      <c r="BB23" s="151">
        <v>43282</v>
      </c>
      <c r="BC23" s="151">
        <v>43289</v>
      </c>
      <c r="BD23" s="152">
        <v>43307</v>
      </c>
      <c r="BE23"/>
      <c r="BF23" s="258"/>
      <c r="BG23" s="155"/>
      <c r="BH23" s="155"/>
      <c r="BI23" s="155"/>
      <c r="BJ23" s="259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2:81" ht="22.5" customHeight="1" thickBot="1" thickTop="1">
      <c r="B24" s="835" t="s">
        <v>34</v>
      </c>
      <c r="C24" s="607" t="s">
        <v>72</v>
      </c>
      <c r="D24" s="608">
        <v>45048</v>
      </c>
      <c r="E24" s="616">
        <v>2.16</v>
      </c>
      <c r="F24" s="610">
        <v>3.1</v>
      </c>
      <c r="G24" s="670">
        <v>81.33333333333333</v>
      </c>
      <c r="H24" s="611">
        <f>G24/F24*32.08/10</f>
        <v>84.1668817204301</v>
      </c>
      <c r="I24" s="612">
        <v>2.4</v>
      </c>
      <c r="J24" s="613">
        <v>23.1</v>
      </c>
      <c r="K24" s="614">
        <v>29.6</v>
      </c>
      <c r="L24" s="614"/>
      <c r="M24" s="615"/>
      <c r="N24" s="616"/>
      <c r="O24" s="618">
        <v>26</v>
      </c>
      <c r="P24" s="619">
        <v>44</v>
      </c>
      <c r="Q24" s="619">
        <v>94</v>
      </c>
      <c r="R24" s="619"/>
      <c r="S24" s="620"/>
      <c r="T24" s="621">
        <f>IF(O24="","",O24/0.3)</f>
        <v>86.66666666666667</v>
      </c>
      <c r="U24" s="622">
        <f>IF(P24="","",P24/0.3)</f>
        <v>146.66666666666669</v>
      </c>
      <c r="V24" s="622">
        <f>IF(Q24="","",Q24/0.3)</f>
        <v>313.33333333333337</v>
      </c>
      <c r="W24" s="622">
        <f>IF(R24="","",R24/0.3)</f>
      </c>
      <c r="X24" s="623">
        <f>IF(S24="","",S24/0.3)</f>
      </c>
      <c r="Y24" s="613">
        <v>4.5</v>
      </c>
      <c r="Z24" s="619">
        <v>6.2</v>
      </c>
      <c r="AA24" s="614"/>
      <c r="AB24" s="617"/>
      <c r="AC24" s="624"/>
      <c r="AD24" s="619">
        <v>4.4</v>
      </c>
      <c r="AE24" s="619"/>
      <c r="AF24" s="614"/>
      <c r="AG24" s="614"/>
      <c r="AH24" s="625"/>
      <c r="AI24" s="609"/>
      <c r="AJ24" s="620"/>
      <c r="AK24" s="626"/>
      <c r="AL24" s="627"/>
      <c r="AM24" s="628"/>
      <c r="AN24" s="627"/>
      <c r="AO24" s="629">
        <f>AM24-AL24</f>
        <v>0</v>
      </c>
      <c r="AP24" s="632">
        <f>AN24-AM24</f>
        <v>0</v>
      </c>
      <c r="AQ24" s="633"/>
      <c r="AR24" s="634"/>
      <c r="AS24" s="634"/>
      <c r="AT24" s="634"/>
      <c r="AU24" s="634"/>
      <c r="AV24" s="635">
        <f>(AR24*25+AS24*50+AT24*75+AU24*100)/100</f>
        <v>0</v>
      </c>
      <c r="AW24"/>
      <c r="AX24" s="31"/>
      <c r="AY24"/>
      <c r="AZ24" s="14" t="s">
        <v>53</v>
      </c>
      <c r="BA24" s="14"/>
      <c r="BB24" s="14"/>
      <c r="BC24" s="15"/>
      <c r="BD24" s="15"/>
      <c r="BE24"/>
      <c r="BF24" s="258">
        <v>76</v>
      </c>
      <c r="BG24" s="155">
        <v>144</v>
      </c>
      <c r="BH24" s="155">
        <f>BG24/0.3</f>
        <v>480</v>
      </c>
      <c r="BI24" s="155">
        <v>11.1</v>
      </c>
      <c r="BJ24" s="259">
        <v>4.1</v>
      </c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62" s="363" customFormat="1" ht="22.5" customHeight="1" thickBot="1">
      <c r="A25" s="1"/>
      <c r="B25" s="836"/>
      <c r="C25" s="631" t="s">
        <v>98</v>
      </c>
      <c r="D25" s="591">
        <f>D24</f>
        <v>45048</v>
      </c>
      <c r="E25" s="223">
        <f aca="true" t="shared" si="3" ref="E25:AV25">E24</f>
        <v>2.16</v>
      </c>
      <c r="F25" s="593">
        <f t="shared" si="3"/>
        <v>3.1</v>
      </c>
      <c r="G25" s="671">
        <f t="shared" si="3"/>
        <v>81.33333333333333</v>
      </c>
      <c r="H25" s="594">
        <f t="shared" si="3"/>
        <v>84.1668817204301</v>
      </c>
      <c r="I25" s="595">
        <f t="shared" si="3"/>
        <v>2.4</v>
      </c>
      <c r="J25" s="222">
        <f t="shared" si="3"/>
        <v>23.1</v>
      </c>
      <c r="K25" s="159">
        <f t="shared" si="3"/>
        <v>29.6</v>
      </c>
      <c r="L25" s="159">
        <f t="shared" si="3"/>
        <v>0</v>
      </c>
      <c r="M25" s="596">
        <f t="shared" si="3"/>
        <v>0</v>
      </c>
      <c r="N25" s="223">
        <f t="shared" si="3"/>
        <v>0</v>
      </c>
      <c r="O25" s="597">
        <f t="shared" si="3"/>
        <v>26</v>
      </c>
      <c r="P25" s="598">
        <f t="shared" si="3"/>
        <v>44</v>
      </c>
      <c r="Q25" s="598">
        <f t="shared" si="3"/>
        <v>94</v>
      </c>
      <c r="R25" s="598">
        <f t="shared" si="3"/>
        <v>0</v>
      </c>
      <c r="S25" s="599">
        <f t="shared" si="3"/>
        <v>0</v>
      </c>
      <c r="T25" s="225">
        <f t="shared" si="3"/>
        <v>86.66666666666667</v>
      </c>
      <c r="U25" s="226">
        <f t="shared" si="3"/>
        <v>146.66666666666669</v>
      </c>
      <c r="V25" s="226">
        <f t="shared" si="3"/>
        <v>313.33333333333337</v>
      </c>
      <c r="W25" s="226">
        <f t="shared" si="3"/>
      </c>
      <c r="X25" s="280">
        <f t="shared" si="3"/>
      </c>
      <c r="Y25" s="222">
        <f t="shared" si="3"/>
        <v>4.5</v>
      </c>
      <c r="Z25" s="598">
        <f t="shared" si="3"/>
        <v>6.2</v>
      </c>
      <c r="AA25" s="159">
        <f t="shared" si="3"/>
        <v>0</v>
      </c>
      <c r="AB25" s="224">
        <f t="shared" si="3"/>
        <v>0</v>
      </c>
      <c r="AC25" s="600">
        <f t="shared" si="3"/>
        <v>0</v>
      </c>
      <c r="AD25" s="598">
        <f t="shared" si="3"/>
        <v>4.4</v>
      </c>
      <c r="AE25" s="598">
        <f t="shared" si="3"/>
        <v>0</v>
      </c>
      <c r="AF25" s="159">
        <f t="shared" si="3"/>
        <v>0</v>
      </c>
      <c r="AG25" s="159">
        <f t="shared" si="3"/>
        <v>0</v>
      </c>
      <c r="AH25" s="601">
        <f t="shared" si="3"/>
        <v>0</v>
      </c>
      <c r="AI25" s="592">
        <f t="shared" si="3"/>
        <v>0</v>
      </c>
      <c r="AJ25" s="599">
        <f t="shared" si="3"/>
        <v>0</v>
      </c>
      <c r="AK25" s="602">
        <f t="shared" si="3"/>
        <v>0</v>
      </c>
      <c r="AL25" s="603">
        <f t="shared" si="3"/>
        <v>0</v>
      </c>
      <c r="AM25" s="604">
        <f t="shared" si="3"/>
        <v>0</v>
      </c>
      <c r="AN25" s="603">
        <f t="shared" si="3"/>
        <v>0</v>
      </c>
      <c r="AO25" s="605">
        <f t="shared" si="3"/>
        <v>0</v>
      </c>
      <c r="AP25" s="636">
        <f t="shared" si="3"/>
        <v>0</v>
      </c>
      <c r="AQ25" s="667">
        <f t="shared" si="3"/>
        <v>0</v>
      </c>
      <c r="AR25" s="668">
        <f t="shared" si="3"/>
        <v>0</v>
      </c>
      <c r="AS25" s="668">
        <f t="shared" si="3"/>
        <v>0</v>
      </c>
      <c r="AT25" s="668">
        <f t="shared" si="3"/>
        <v>0</v>
      </c>
      <c r="AU25" s="668">
        <f t="shared" si="3"/>
        <v>0</v>
      </c>
      <c r="AV25" s="669">
        <f t="shared" si="3"/>
        <v>0</v>
      </c>
      <c r="AX25" s="31"/>
      <c r="AZ25" s="14"/>
      <c r="BA25" s="14"/>
      <c r="BB25" s="14"/>
      <c r="BC25" s="15"/>
      <c r="BD25" s="15"/>
      <c r="BF25" s="258"/>
      <c r="BG25" s="364"/>
      <c r="BH25" s="364"/>
      <c r="BI25" s="364"/>
      <c r="BJ25" s="259"/>
    </row>
    <row r="26" spans="2:81" ht="22.5" customHeight="1" thickBot="1">
      <c r="B26" s="836"/>
      <c r="C26" s="200" t="s">
        <v>99</v>
      </c>
      <c r="D26" s="232">
        <v>44684</v>
      </c>
      <c r="E26" s="87">
        <v>2.8</v>
      </c>
      <c r="F26" s="145">
        <v>3.1</v>
      </c>
      <c r="G26" s="233">
        <v>79.3</v>
      </c>
      <c r="H26" s="286">
        <v>82.06270967741935</v>
      </c>
      <c r="I26" s="450">
        <v>8.4</v>
      </c>
      <c r="J26" s="181">
        <v>20</v>
      </c>
      <c r="K26" s="177">
        <v>25.3</v>
      </c>
      <c r="L26" s="177">
        <v>90.55</v>
      </c>
      <c r="M26" s="239">
        <v>129.9</v>
      </c>
      <c r="N26" s="100">
        <v>106.99</v>
      </c>
      <c r="O26" s="235">
        <v>24</v>
      </c>
      <c r="P26" s="180">
        <v>28</v>
      </c>
      <c r="Q26" s="180">
        <v>111</v>
      </c>
      <c r="R26" s="180">
        <v>133</v>
      </c>
      <c r="S26" s="197">
        <v>128</v>
      </c>
      <c r="T26" s="88">
        <v>80</v>
      </c>
      <c r="U26" s="180">
        <v>93.33333333333334</v>
      </c>
      <c r="V26" s="180">
        <v>370</v>
      </c>
      <c r="W26" s="180">
        <v>443.33333333333337</v>
      </c>
      <c r="X26" s="281">
        <v>426.6666666666667</v>
      </c>
      <c r="Y26" s="181">
        <v>3.6</v>
      </c>
      <c r="Z26" s="177">
        <v>6.2</v>
      </c>
      <c r="AA26" s="177">
        <v>12.5</v>
      </c>
      <c r="AB26" s="178">
        <v>14.2</v>
      </c>
      <c r="AC26" s="274">
        <v>0</v>
      </c>
      <c r="AD26" s="234">
        <v>4.5</v>
      </c>
      <c r="AE26" s="234">
        <v>4.3</v>
      </c>
      <c r="AF26" s="234">
        <v>0</v>
      </c>
      <c r="AG26" s="234">
        <v>0</v>
      </c>
      <c r="AH26" s="176">
        <v>4.2</v>
      </c>
      <c r="AI26" s="236">
        <v>4.2</v>
      </c>
      <c r="AJ26" s="197">
        <v>4.5</v>
      </c>
      <c r="AK26" s="235">
        <v>1.8</v>
      </c>
      <c r="AL26" s="142">
        <v>44774</v>
      </c>
      <c r="AM26" s="240">
        <v>44797</v>
      </c>
      <c r="AN26" s="142">
        <v>44842</v>
      </c>
      <c r="AO26" s="24">
        <v>23</v>
      </c>
      <c r="AP26" s="382">
        <v>45</v>
      </c>
      <c r="AQ26" s="637">
        <v>0</v>
      </c>
      <c r="AR26" s="638">
        <v>80</v>
      </c>
      <c r="AS26" s="638">
        <v>20</v>
      </c>
      <c r="AT26" s="638">
        <v>0</v>
      </c>
      <c r="AU26" s="638">
        <v>0</v>
      </c>
      <c r="AV26" s="639">
        <v>30</v>
      </c>
      <c r="AW26"/>
      <c r="AX26"/>
      <c r="AY26"/>
      <c r="AZ26" s="6"/>
      <c r="BE26"/>
      <c r="BF26" s="260"/>
      <c r="BG26" s="261"/>
      <c r="BH26" s="261"/>
      <c r="BI26" s="261"/>
      <c r="BJ26" s="262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22.5" customHeight="1" thickBot="1">
      <c r="A27" s="7"/>
      <c r="B27" s="837"/>
      <c r="C27" s="103" t="s">
        <v>100</v>
      </c>
      <c r="D27" s="576">
        <v>124.33333333333333</v>
      </c>
      <c r="E27" s="504"/>
      <c r="F27" s="90">
        <v>3.0444444444444447</v>
      </c>
      <c r="G27" s="87">
        <v>61.63333333333334</v>
      </c>
      <c r="H27" s="87">
        <v>60.172001763668426</v>
      </c>
      <c r="I27" s="176">
        <v>7.533333333333333</v>
      </c>
      <c r="J27" s="181">
        <v>21.493547237076648</v>
      </c>
      <c r="K27" s="177">
        <v>26.59988116458705</v>
      </c>
      <c r="L27" s="87">
        <v>87.7625</v>
      </c>
      <c r="M27" s="90">
        <v>119.48750000000001</v>
      </c>
      <c r="N27" s="163">
        <v>102.95245679012346</v>
      </c>
      <c r="O27" s="102">
        <v>20.876430976430974</v>
      </c>
      <c r="P27" s="104">
        <v>26.980243612596553</v>
      </c>
      <c r="Q27" s="104">
        <v>76.77114219114218</v>
      </c>
      <c r="R27" s="105">
        <v>131.96666666666664</v>
      </c>
      <c r="S27" s="283">
        <v>108.88888888888889</v>
      </c>
      <c r="T27" s="102">
        <v>70.13333333333334</v>
      </c>
      <c r="U27" s="180">
        <v>89.87403446226976</v>
      </c>
      <c r="V27" s="180">
        <v>221.28265002970886</v>
      </c>
      <c r="W27" s="179">
        <v>438.8777777777778</v>
      </c>
      <c r="X27" s="283">
        <v>359.3666666666667</v>
      </c>
      <c r="Y27" s="106">
        <v>3.8259230965113318</v>
      </c>
      <c r="Z27" s="185">
        <v>5.590108437314319</v>
      </c>
      <c r="AA27" s="100">
        <v>12.710714285714285</v>
      </c>
      <c r="AB27" s="101">
        <v>14.4</v>
      </c>
      <c r="AC27" s="275"/>
      <c r="AD27" s="276">
        <v>4.3</v>
      </c>
      <c r="AE27" s="276"/>
      <c r="AF27" s="276"/>
      <c r="AG27" s="276"/>
      <c r="AH27" s="107">
        <v>4.05</v>
      </c>
      <c r="AI27" s="100">
        <v>4.2124999999999995</v>
      </c>
      <c r="AJ27" s="101">
        <v>4.5125</v>
      </c>
      <c r="AK27" s="89" t="s">
        <v>93</v>
      </c>
      <c r="AL27" s="142">
        <v>213.55555555555554</v>
      </c>
      <c r="AM27" s="37">
        <v>235.22222222222223</v>
      </c>
      <c r="AN27" s="287">
        <v>282.77777777777777</v>
      </c>
      <c r="AO27" s="24">
        <v>21.333333333333332</v>
      </c>
      <c r="AP27" s="382">
        <v>48</v>
      </c>
      <c r="AQ27" s="663" t="s">
        <v>93</v>
      </c>
      <c r="AR27" s="664" t="s">
        <v>93</v>
      </c>
      <c r="AS27" s="664" t="s">
        <v>93</v>
      </c>
      <c r="AT27" s="665" t="s">
        <v>93</v>
      </c>
      <c r="AU27" s="665" t="s">
        <v>93</v>
      </c>
      <c r="AV27" s="666">
        <v>34.07142857142857</v>
      </c>
      <c r="AW27"/>
      <c r="AX27"/>
      <c r="AY27"/>
      <c r="BE27"/>
      <c r="BF27"/>
      <c r="BG27"/>
      <c r="BH27"/>
      <c r="BI27"/>
      <c r="BJ27"/>
      <c r="BK27" s="14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7" ht="27.75" customHeight="1">
      <c r="A28" s="7"/>
      <c r="B28" s="497" t="s">
        <v>97</v>
      </c>
      <c r="C28" s="343"/>
      <c r="D28" s="28"/>
      <c r="E28" s="28"/>
      <c r="F28" s="29"/>
      <c r="G28" s="27"/>
      <c r="H28" s="361"/>
      <c r="I28" s="27"/>
      <c r="J28" s="27"/>
      <c r="K28" s="19"/>
      <c r="L28" s="27"/>
      <c r="M28" s="27"/>
      <c r="N28" s="27"/>
      <c r="O28" s="27"/>
      <c r="P28" s="25"/>
      <c r="S28" s="25"/>
      <c r="T28" s="25"/>
      <c r="U28" s="25"/>
      <c r="V28" s="25"/>
      <c r="W28" s="25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2"/>
      <c r="AO28" s="12"/>
      <c r="AP28" s="12"/>
      <c r="AQ28" s="17"/>
      <c r="AR28" s="17"/>
      <c r="AS28" s="17"/>
      <c r="AT28" s="17"/>
      <c r="AU28" s="20"/>
      <c r="AV28" s="17"/>
      <c r="AW28" s="324"/>
      <c r="AX28" s="17"/>
      <c r="AY28" s="17"/>
      <c r="AZ28" s="17"/>
      <c r="BA28" s="17"/>
      <c r="BB28" s="20"/>
      <c r="BC28" s="17"/>
      <c r="BD28" s="17"/>
      <c r="BE28" s="17"/>
      <c r="BF28" s="17"/>
      <c r="BG28" s="17"/>
      <c r="BH28" s="17"/>
      <c r="BI28" s="7"/>
      <c r="BJ28" s="7"/>
      <c r="BK28" s="7"/>
      <c r="BL28" s="7"/>
      <c r="BM28" s="7"/>
      <c r="BN28" s="7"/>
      <c r="BO28" s="7"/>
      <c r="BP28" s="17"/>
      <c r="BQ28" s="17"/>
      <c r="BR28" s="17"/>
      <c r="BS28" s="12"/>
      <c r="BT28" s="16"/>
      <c r="BU28" s="16"/>
      <c r="BV28" s="16"/>
      <c r="BW28" s="16"/>
      <c r="BX28" s="16"/>
      <c r="BY28" s="16"/>
      <c r="BZ28" s="12"/>
      <c r="CA28" s="12"/>
      <c r="CB28" s="12"/>
      <c r="CC28" s="12"/>
      <c r="CD28" s="12"/>
      <c r="CE28" s="7"/>
      <c r="CF28" s="7"/>
      <c r="CG28" s="7"/>
      <c r="CH28" s="7"/>
      <c r="CI28" s="7"/>
    </row>
    <row r="29" spans="1:89" s="340" customFormat="1" ht="25.5" customHeight="1">
      <c r="A29" s="7"/>
      <c r="B29" s="27"/>
      <c r="C29" s="218"/>
      <c r="D29" s="26"/>
      <c r="E29" s="26"/>
      <c r="F29" s="1"/>
      <c r="G29" s="27"/>
      <c r="H29" s="361"/>
      <c r="I29" s="27"/>
      <c r="J29" s="27"/>
      <c r="K29" s="19"/>
      <c r="L29" s="27"/>
      <c r="M29" s="27"/>
      <c r="N29" s="27"/>
      <c r="O29" s="27"/>
      <c r="P29" s="25"/>
      <c r="Q29" s="1"/>
      <c r="R29" s="1"/>
      <c r="S29" s="25"/>
      <c r="T29" s="25"/>
      <c r="U29" s="25"/>
      <c r="V29" s="362"/>
      <c r="W29" s="25"/>
      <c r="X29" s="25"/>
      <c r="Y29" s="17"/>
      <c r="Z29" s="17"/>
      <c r="AA29" s="346"/>
      <c r="AB29" s="346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2"/>
      <c r="AQ29" s="12"/>
      <c r="AR29" s="12"/>
      <c r="AS29" s="17"/>
      <c r="AT29" s="17"/>
      <c r="AU29" s="17"/>
      <c r="AV29" s="17"/>
      <c r="AW29" s="20"/>
      <c r="AX29" s="17"/>
      <c r="AY29" s="324"/>
      <c r="AZ29" s="17"/>
      <c r="BA29" s="17"/>
      <c r="BB29" s="17"/>
      <c r="BC29" s="17"/>
      <c r="BD29" s="20"/>
      <c r="BE29" s="17"/>
      <c r="BF29" s="17"/>
      <c r="BG29" s="17"/>
      <c r="BH29" s="17"/>
      <c r="BI29" s="17"/>
      <c r="BJ29" s="17"/>
      <c r="BK29" s="7"/>
      <c r="BL29" s="7"/>
      <c r="BM29" s="7"/>
      <c r="BN29" s="7"/>
      <c r="BO29" s="7"/>
      <c r="BP29" s="7"/>
      <c r="BQ29" s="7"/>
      <c r="BR29" s="17"/>
      <c r="BS29" s="17"/>
      <c r="BT29" s="17"/>
      <c r="BU29" s="12"/>
      <c r="BV29" s="16"/>
      <c r="BW29" s="16"/>
      <c r="BX29" s="16"/>
      <c r="BY29" s="16"/>
      <c r="BZ29" s="16"/>
      <c r="CA29" s="16"/>
      <c r="CB29" s="12"/>
      <c r="CC29" s="12"/>
      <c r="CD29" s="12"/>
      <c r="CE29" s="12"/>
      <c r="CF29" s="12"/>
      <c r="CG29" s="7"/>
      <c r="CH29" s="7"/>
      <c r="CI29" s="7"/>
      <c r="CJ29" s="7"/>
      <c r="CK29" s="7"/>
    </row>
    <row r="30" spans="1:81" ht="25.5" customHeight="1">
      <c r="A30" s="7"/>
      <c r="B30" s="365"/>
      <c r="C30" s="312"/>
      <c r="F30" s="27"/>
      <c r="G30" s="361"/>
      <c r="H30" s="361"/>
      <c r="I30" s="27"/>
      <c r="J30" s="27"/>
      <c r="K30" s="19"/>
      <c r="L30" s="27"/>
      <c r="M30" s="27"/>
      <c r="N30" s="27"/>
      <c r="S30" s="352"/>
      <c r="T30" s="352"/>
      <c r="U30" s="352"/>
      <c r="V30" s="28"/>
      <c r="W30" s="25"/>
      <c r="X30" s="17"/>
      <c r="Y30" s="17"/>
      <c r="Z30" s="17"/>
      <c r="AA30" s="17"/>
      <c r="AB30" s="17"/>
      <c r="AC30" s="17"/>
      <c r="AD30" s="17"/>
      <c r="AJ30" s="17"/>
      <c r="AK30" s="29"/>
      <c r="AM30" s="29"/>
      <c r="AN30" s="29"/>
      <c r="AO30" s="19"/>
      <c r="AP30" s="17"/>
      <c r="AQ30" s="17"/>
      <c r="AR30" s="17"/>
      <c r="AS30" s="17"/>
      <c r="AT30" s="17"/>
      <c r="AU30" s="7"/>
      <c r="AV30" s="7"/>
      <c r="AW30" s="7"/>
      <c r="AX30" s="7"/>
      <c r="AY30" s="7"/>
      <c r="AZ30" s="7"/>
      <c r="BA30" s="7"/>
      <c r="BB30" s="17"/>
      <c r="BC30" s="17"/>
      <c r="BD30" s="17"/>
      <c r="BE30" s="12"/>
      <c r="BF30" s="16"/>
      <c r="BG30" s="16"/>
      <c r="BH30" s="16"/>
      <c r="BI30" s="16"/>
      <c r="BJ30" s="16"/>
      <c r="BK30" s="16"/>
      <c r="BL30" s="12"/>
      <c r="BM30" s="12"/>
      <c r="BN30" s="12"/>
      <c r="BO30" s="12"/>
      <c r="BP30" s="12"/>
      <c r="BQ30" s="7"/>
      <c r="BR30" s="7"/>
      <c r="BS30" s="7"/>
      <c r="BT30" s="7"/>
      <c r="BU30" s="7"/>
      <c r="BV30"/>
      <c r="BW30"/>
      <c r="BX30"/>
      <c r="BY30"/>
      <c r="BZ30"/>
      <c r="CA30"/>
      <c r="CB30"/>
      <c r="CC30"/>
    </row>
    <row r="31" spans="1:81" ht="25.5" customHeight="1">
      <c r="A31" s="7"/>
      <c r="B31" s="365"/>
      <c r="C31" s="479"/>
      <c r="D31" s="496"/>
      <c r="E31" s="496"/>
      <c r="F31" s="29"/>
      <c r="G31" s="25"/>
      <c r="H31" s="25"/>
      <c r="I31" s="27"/>
      <c r="J31" s="27"/>
      <c r="K31" s="19"/>
      <c r="L31" s="27"/>
      <c r="M31" s="27"/>
      <c r="N31" s="27"/>
      <c r="P31" s="25"/>
      <c r="S31" s="352"/>
      <c r="T31" s="352"/>
      <c r="U31" s="352"/>
      <c r="V31" s="29"/>
      <c r="W31" s="25"/>
      <c r="X31" s="17"/>
      <c r="Y31" s="17"/>
      <c r="Z31" s="17"/>
      <c r="AA31" s="17"/>
      <c r="AB31" s="17"/>
      <c r="AC31" s="17"/>
      <c r="AD31" s="480"/>
      <c r="AE31" s="17"/>
      <c r="AF31" s="17"/>
      <c r="AG31" s="17"/>
      <c r="AH31" s="17"/>
      <c r="AI31" s="17"/>
      <c r="AJ31" s="17"/>
      <c r="AL31" s="29"/>
      <c r="AM31" s="29"/>
      <c r="AN31" s="29"/>
      <c r="AO31" s="29"/>
      <c r="AP31" s="29"/>
      <c r="AR31" s="340"/>
      <c r="AT31" s="7"/>
      <c r="AU31" s="7"/>
      <c r="AV31" s="7"/>
      <c r="AW31" s="17"/>
      <c r="AX31" s="17"/>
      <c r="AY31" s="17"/>
      <c r="AZ31" s="12"/>
      <c r="BA31" s="16"/>
      <c r="BB31" s="16"/>
      <c r="BC31" s="16"/>
      <c r="BD31" s="16"/>
      <c r="BE31" s="16"/>
      <c r="BF31" s="16"/>
      <c r="BG31" s="12"/>
      <c r="BH31" s="12"/>
      <c r="BI31" s="12"/>
      <c r="BJ31" s="12"/>
      <c r="BK31" s="12"/>
      <c r="BL31" s="7"/>
      <c r="BM31" s="7"/>
      <c r="BN31" s="7"/>
      <c r="BO31" s="7"/>
      <c r="BP31" s="7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68" s="340" customFormat="1" ht="25.5" customHeight="1">
      <c r="A32" s="7"/>
      <c r="B32" s="365"/>
      <c r="C32" s="1"/>
      <c r="D32" s="496"/>
      <c r="E32" s="496"/>
      <c r="F32" s="27"/>
      <c r="G32" s="29"/>
      <c r="H32" s="25"/>
      <c r="I32" s="27"/>
      <c r="J32" s="27"/>
      <c r="K32" s="19"/>
      <c r="L32" s="27"/>
      <c r="M32" s="27"/>
      <c r="N32" s="27"/>
      <c r="O32" s="1"/>
      <c r="P32" s="25"/>
      <c r="Q32" s="1"/>
      <c r="R32" s="1"/>
      <c r="S32" s="29"/>
      <c r="T32" s="29"/>
      <c r="U32" s="29"/>
      <c r="V32" s="29"/>
      <c r="W32" s="25"/>
      <c r="X32" s="17"/>
      <c r="Y32" s="17"/>
      <c r="Z32" s="17"/>
      <c r="AA32" s="17"/>
      <c r="AB32" s="17"/>
      <c r="AC32" s="17"/>
      <c r="AD32" s="480"/>
      <c r="AE32" s="17"/>
      <c r="AF32" s="17"/>
      <c r="AG32" s="17"/>
      <c r="AH32" s="17"/>
      <c r="AI32" s="17"/>
      <c r="AJ32" s="17"/>
      <c r="AK32" s="1"/>
      <c r="AL32" s="29"/>
      <c r="AM32" s="29"/>
      <c r="AN32" s="29"/>
      <c r="AO32" s="29"/>
      <c r="AP32" s="29"/>
      <c r="AQ32" s="1"/>
      <c r="AS32" s="1"/>
      <c r="AT32" s="7"/>
      <c r="AU32" s="7"/>
      <c r="AV32" s="7"/>
      <c r="AW32" s="17"/>
      <c r="AX32" s="17"/>
      <c r="AY32" s="17"/>
      <c r="AZ32" s="12"/>
      <c r="BA32" s="16"/>
      <c r="BB32" s="16"/>
      <c r="BC32" s="16"/>
      <c r="BD32" s="16"/>
      <c r="BE32" s="16"/>
      <c r="BF32" s="16"/>
      <c r="BG32" s="12"/>
      <c r="BH32" s="12"/>
      <c r="BI32" s="12"/>
      <c r="BJ32" s="12"/>
      <c r="BK32" s="12"/>
      <c r="BL32" s="7"/>
      <c r="BM32" s="7"/>
      <c r="BN32" s="7"/>
      <c r="BO32" s="7"/>
      <c r="BP32" s="7"/>
    </row>
    <row r="33" spans="1:81" ht="25.5" customHeight="1">
      <c r="A33" s="7"/>
      <c r="B33" s="366"/>
      <c r="C33" s="27"/>
      <c r="D33" s="496"/>
      <c r="E33" s="496"/>
      <c r="F33" s="27"/>
      <c r="G33" s="25"/>
      <c r="H33" s="29"/>
      <c r="I33" s="27"/>
      <c r="J33" s="27"/>
      <c r="K33" s="19"/>
      <c r="L33" s="27"/>
      <c r="M33" s="27"/>
      <c r="N33" s="27"/>
      <c r="P33" s="25"/>
      <c r="Q33" s="29"/>
      <c r="R33" s="28"/>
      <c r="S33" s="353"/>
      <c r="T33" s="353"/>
      <c r="U33" s="353"/>
      <c r="V33" s="29"/>
      <c r="AA33" s="44"/>
      <c r="AB33" s="44"/>
      <c r="AC33" s="17"/>
      <c r="AD33" s="17"/>
      <c r="AJ33" s="17"/>
      <c r="AL33" s="29"/>
      <c r="AM33" s="29"/>
      <c r="AN33" s="29"/>
      <c r="AO33" s="29"/>
      <c r="AP33" s="29"/>
      <c r="AT33" s="7"/>
      <c r="AU33" s="7"/>
      <c r="AV33" s="7"/>
      <c r="AW33" s="17"/>
      <c r="AX33" s="17"/>
      <c r="AY33" s="17"/>
      <c r="AZ33" s="12"/>
      <c r="BA33" s="16"/>
      <c r="BB33" s="16"/>
      <c r="BC33" s="16"/>
      <c r="BD33" s="16"/>
      <c r="BE33" s="16"/>
      <c r="BF33" s="16"/>
      <c r="BG33" s="12"/>
      <c r="BH33" s="12"/>
      <c r="BI33" s="12"/>
      <c r="BJ33" s="12"/>
      <c r="BK33" s="12"/>
      <c r="BL33" s="7"/>
      <c r="BM33" s="7"/>
      <c r="BN33" s="7"/>
      <c r="BO33" s="7"/>
      <c r="BP33" s="7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25.5" customHeight="1">
      <c r="A34" s="7"/>
      <c r="B34" s="366"/>
      <c r="C34" s="312"/>
      <c r="D34" s="496"/>
      <c r="E34" s="496"/>
      <c r="F34" s="27"/>
      <c r="G34" s="25"/>
      <c r="H34" s="29"/>
      <c r="I34" s="27"/>
      <c r="J34" s="27"/>
      <c r="K34" s="19"/>
      <c r="L34" s="27"/>
      <c r="M34" s="27"/>
      <c r="N34" s="27"/>
      <c r="P34" s="25"/>
      <c r="Q34" s="375"/>
      <c r="R34" s="28"/>
      <c r="S34" s="344"/>
      <c r="T34" s="344"/>
      <c r="U34" s="344"/>
      <c r="V34" s="29"/>
      <c r="AA34" s="44"/>
      <c r="AB34" s="44"/>
      <c r="AC34" s="17"/>
      <c r="AD34" s="17"/>
      <c r="AJ34" s="17"/>
      <c r="AK34" s="344"/>
      <c r="AS34" s="340"/>
      <c r="AT34" s="7"/>
      <c r="AU34" s="7"/>
      <c r="AV34" s="7"/>
      <c r="AW34" s="17"/>
      <c r="AX34" s="17"/>
      <c r="AY34" s="17"/>
      <c r="AZ34" s="12"/>
      <c r="BA34" s="16"/>
      <c r="BB34" s="16"/>
      <c r="BC34" s="16"/>
      <c r="BD34" s="16"/>
      <c r="BE34" s="16"/>
      <c r="BF34" s="16"/>
      <c r="BG34" s="12"/>
      <c r="BH34" s="12"/>
      <c r="BI34" s="12"/>
      <c r="BJ34" s="12"/>
      <c r="BK34" s="12"/>
      <c r="BL34" s="7"/>
      <c r="BM34" s="7"/>
      <c r="BN34" s="7"/>
      <c r="BO34" s="7"/>
      <c r="BP34" s="7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49" s="155" customFormat="1" ht="25.5" customHeight="1">
      <c r="A35" s="6"/>
      <c r="B35" s="313"/>
      <c r="C35" s="312"/>
      <c r="D35" s="1"/>
      <c r="E35" s="1"/>
      <c r="F35" s="27"/>
      <c r="G35" s="25"/>
      <c r="H35" s="29"/>
      <c r="I35" s="27"/>
      <c r="J35" s="27"/>
      <c r="K35" s="19"/>
      <c r="L35" s="27"/>
      <c r="M35" s="27"/>
      <c r="N35" s="27"/>
      <c r="O35" s="1"/>
      <c r="P35" s="25"/>
      <c r="Q35" s="376"/>
      <c r="R35" s="25"/>
      <c r="S35" s="372"/>
      <c r="T35" s="372"/>
      <c r="U35" s="372"/>
      <c r="V35" s="25"/>
      <c r="W35" s="1"/>
      <c r="X35" s="1"/>
      <c r="Y35" s="1"/>
      <c r="Z35" s="1"/>
      <c r="AA35" s="44"/>
      <c r="AB35" s="44"/>
      <c r="AC35" s="17"/>
      <c r="AD35" s="17"/>
      <c r="AE35" s="1"/>
      <c r="AF35" s="1"/>
      <c r="AG35" s="1"/>
      <c r="AH35" s="1"/>
      <c r="AI35" s="1"/>
      <c r="AJ35" s="17"/>
      <c r="AK35" s="1"/>
      <c r="AL35" s="1"/>
      <c r="AM35" s="1"/>
      <c r="AN35" s="1"/>
      <c r="AO35" s="241"/>
      <c r="AP35" s="241"/>
      <c r="AQ35" s="241"/>
      <c r="AR35" s="1"/>
      <c r="AS35" s="341"/>
      <c r="AT35" s="44"/>
      <c r="AW35" s="1"/>
    </row>
    <row r="36" spans="2:81" ht="25.5" customHeight="1">
      <c r="B36" s="312"/>
      <c r="C36" s="479"/>
      <c r="D36" s="496"/>
      <c r="E36" s="496"/>
      <c r="F36" s="29"/>
      <c r="G36" s="25"/>
      <c r="H36" s="29"/>
      <c r="I36" s="27"/>
      <c r="J36" s="27"/>
      <c r="K36" s="19"/>
      <c r="M36" s="27"/>
      <c r="N36" s="27"/>
      <c r="O36" s="28"/>
      <c r="P36" s="25"/>
      <c r="Q36" s="367"/>
      <c r="R36" s="25"/>
      <c r="S36" s="373"/>
      <c r="T36" s="373"/>
      <c r="U36" s="373"/>
      <c r="V36" s="25"/>
      <c r="AA36" s="44"/>
      <c r="AB36" s="44"/>
      <c r="AC36" s="17"/>
      <c r="AD36" s="17"/>
      <c r="AJ36" s="17"/>
      <c r="AO36" s="241"/>
      <c r="AP36" s="241"/>
      <c r="AQ36" s="241"/>
      <c r="AS36" s="6"/>
      <c r="BC36" s="5"/>
      <c r="BD36" s="5"/>
      <c r="BE36" s="5"/>
      <c r="BF36" s="5"/>
      <c r="BG36" s="5"/>
      <c r="BH36" s="5"/>
      <c r="BI36" s="5"/>
      <c r="BJ36" s="5"/>
      <c r="BK36" s="5"/>
      <c r="BL36" s="5"/>
      <c r="BO36" s="1"/>
      <c r="BP36" s="1"/>
      <c r="BQ36" s="1"/>
      <c r="BR36" s="1"/>
      <c r="BS36" s="1"/>
      <c r="BT36"/>
      <c r="BU36"/>
      <c r="BV36"/>
      <c r="BW36"/>
      <c r="BX36"/>
      <c r="BY36"/>
      <c r="BZ36"/>
      <c r="CA36"/>
      <c r="CB36"/>
      <c r="CC36"/>
    </row>
    <row r="37" spans="2:81" ht="25.5" customHeight="1">
      <c r="B37" s="28"/>
      <c r="D37" s="496"/>
      <c r="E37" s="496"/>
      <c r="F37" s="27"/>
      <c r="G37" s="29"/>
      <c r="H37" s="25"/>
      <c r="I37" s="27"/>
      <c r="J37" s="27"/>
      <c r="K37" s="19"/>
      <c r="M37" s="27"/>
      <c r="N37" s="27"/>
      <c r="O37" s="28"/>
      <c r="P37" s="25"/>
      <c r="Q37" s="367"/>
      <c r="R37" s="25"/>
      <c r="S37" s="373"/>
      <c r="T37" s="373"/>
      <c r="U37" s="373"/>
      <c r="V37" s="25"/>
      <c r="AA37" s="44"/>
      <c r="AB37" s="44"/>
      <c r="AC37" s="17"/>
      <c r="AD37" s="17"/>
      <c r="AJ37" s="17"/>
      <c r="AK37" s="17"/>
      <c r="AL37" s="155"/>
      <c r="AM37" s="155"/>
      <c r="AN37" s="155"/>
      <c r="AO37" s="155"/>
      <c r="AQ37" s="155"/>
      <c r="AS37" s="6"/>
      <c r="BC37" s="5"/>
      <c r="BD37" s="5"/>
      <c r="BE37" s="5"/>
      <c r="BF37" s="5"/>
      <c r="BG37" s="5"/>
      <c r="BH37" s="5"/>
      <c r="BI37" s="5"/>
      <c r="BJ37" s="5"/>
      <c r="BK37" s="5"/>
      <c r="BL37" s="5"/>
      <c r="BO37" s="1"/>
      <c r="BP37" s="1"/>
      <c r="BQ37" s="1"/>
      <c r="BR37" s="1"/>
      <c r="BS37" s="1"/>
      <c r="BT37"/>
      <c r="BU37"/>
      <c r="BV37"/>
      <c r="BW37"/>
      <c r="BX37"/>
      <c r="BY37"/>
      <c r="BZ37"/>
      <c r="CA37"/>
      <c r="CB37"/>
      <c r="CC37"/>
    </row>
    <row r="38" spans="2:81" ht="25.5" customHeight="1">
      <c r="B38" s="28"/>
      <c r="C38" s="27"/>
      <c r="F38" s="27"/>
      <c r="G38" s="29"/>
      <c r="H38" s="25"/>
      <c r="I38" s="27"/>
      <c r="J38" s="27"/>
      <c r="K38" s="19"/>
      <c r="M38" s="27"/>
      <c r="N38" s="27"/>
      <c r="O38" s="28"/>
      <c r="P38" s="25"/>
      <c r="Q38" s="367"/>
      <c r="R38" s="25"/>
      <c r="S38" s="373"/>
      <c r="T38" s="373"/>
      <c r="U38" s="373"/>
      <c r="AA38" s="17"/>
      <c r="AB38" s="17"/>
      <c r="AH38" s="241"/>
      <c r="AI38" s="241"/>
      <c r="AJ38" s="17"/>
      <c r="AO38" s="241"/>
      <c r="AQ38" s="241"/>
      <c r="BH38" s="5"/>
      <c r="BI38" s="5"/>
      <c r="BJ38" s="5"/>
      <c r="BK38" s="5"/>
      <c r="BL38" s="5"/>
      <c r="BT38" s="1"/>
      <c r="BU38" s="1"/>
      <c r="BV38" s="1"/>
      <c r="BW38" s="1"/>
      <c r="BX38" s="1"/>
      <c r="BY38"/>
      <c r="BZ38"/>
      <c r="CA38"/>
      <c r="CB38"/>
      <c r="CC38"/>
    </row>
    <row r="39" spans="2:81" ht="25.5" customHeight="1">
      <c r="B39" s="155"/>
      <c r="C39" s="27"/>
      <c r="D39" s="312"/>
      <c r="E39" s="312"/>
      <c r="F39" s="27"/>
      <c r="G39" s="25"/>
      <c r="H39" s="29"/>
      <c r="I39" s="27"/>
      <c r="J39" s="27"/>
      <c r="K39" s="19"/>
      <c r="L39" s="27"/>
      <c r="M39" s="27"/>
      <c r="N39" s="27"/>
      <c r="O39" s="28"/>
      <c r="P39" s="25"/>
      <c r="Q39" s="367"/>
      <c r="R39" s="25"/>
      <c r="S39" s="373"/>
      <c r="T39" s="373"/>
      <c r="U39" s="373"/>
      <c r="AA39" s="17"/>
      <c r="AB39" s="17"/>
      <c r="AJ39" s="17"/>
      <c r="AO39" s="241"/>
      <c r="AQ39" s="241"/>
      <c r="BI39" s="5"/>
      <c r="BJ39" s="5"/>
      <c r="BK39" s="5"/>
      <c r="BL39" s="5"/>
      <c r="BU39" s="1"/>
      <c r="BV39" s="1"/>
      <c r="BW39" s="1"/>
      <c r="BX39" s="1"/>
      <c r="BZ39"/>
      <c r="CA39"/>
      <c r="CB39"/>
      <c r="CC39"/>
    </row>
    <row r="40" spans="2:81" ht="25.5" customHeight="1">
      <c r="B40" s="28"/>
      <c r="C40" s="27"/>
      <c r="D40" s="313"/>
      <c r="E40" s="366"/>
      <c r="F40" s="27"/>
      <c r="G40" s="25"/>
      <c r="H40" s="29"/>
      <c r="I40" s="27"/>
      <c r="J40" s="27"/>
      <c r="K40" s="19"/>
      <c r="L40" s="27"/>
      <c r="M40" s="27"/>
      <c r="N40" s="27"/>
      <c r="O40" s="28"/>
      <c r="P40" s="25"/>
      <c r="Q40" s="367"/>
      <c r="R40" s="25"/>
      <c r="S40" s="373"/>
      <c r="T40" s="373"/>
      <c r="U40" s="373"/>
      <c r="AA40" s="17"/>
      <c r="AB40" s="17"/>
      <c r="AJ40" s="17"/>
      <c r="AQ40" s="241"/>
      <c r="AR40" s="241"/>
      <c r="BJ40" s="5"/>
      <c r="BK40" s="5"/>
      <c r="BL40" s="5"/>
      <c r="BV40" s="1"/>
      <c r="BW40" s="1"/>
      <c r="BX40" s="1"/>
      <c r="CA40"/>
      <c r="CB40"/>
      <c r="CC40"/>
    </row>
    <row r="41" spans="2:81" ht="25.5" customHeight="1">
      <c r="B41" s="29"/>
      <c r="C41" s="27"/>
      <c r="F41" s="27"/>
      <c r="G41" s="25"/>
      <c r="H41" s="29"/>
      <c r="I41" s="27"/>
      <c r="J41" s="27"/>
      <c r="K41" s="19"/>
      <c r="L41" s="27"/>
      <c r="M41" s="27"/>
      <c r="N41" s="27"/>
      <c r="O41" s="28"/>
      <c r="P41" s="25"/>
      <c r="Q41" s="367"/>
      <c r="R41" s="25"/>
      <c r="S41" s="373"/>
      <c r="T41" s="373"/>
      <c r="U41" s="373"/>
      <c r="AA41" s="17"/>
      <c r="AB41" s="17"/>
      <c r="AJ41" s="17"/>
      <c r="AP41" s="241"/>
      <c r="AQ41" s="241"/>
      <c r="AR41" s="241"/>
      <c r="BE41" s="5"/>
      <c r="BF41" s="5"/>
      <c r="BG41" s="5"/>
      <c r="BH41" s="5"/>
      <c r="BI41" s="5"/>
      <c r="BJ41" s="5"/>
      <c r="BK41" s="5"/>
      <c r="BL41" s="5"/>
      <c r="BQ41" s="1"/>
      <c r="BR41" s="1"/>
      <c r="BS41" s="1"/>
      <c r="BT41" s="1"/>
      <c r="BU41" s="1"/>
      <c r="BV41"/>
      <c r="BW41"/>
      <c r="BX41"/>
      <c r="BY41"/>
      <c r="BZ41"/>
      <c r="CA41"/>
      <c r="CB41"/>
      <c r="CC41"/>
    </row>
    <row r="42" spans="1:73" s="363" customFormat="1" ht="25.5" customHeight="1">
      <c r="A42" s="1"/>
      <c r="B42" s="29"/>
      <c r="C42" s="27"/>
      <c r="D42" s="1"/>
      <c r="E42" s="1"/>
      <c r="F42" s="27"/>
      <c r="G42" s="25"/>
      <c r="H42" s="29"/>
      <c r="I42" s="27"/>
      <c r="J42" s="27"/>
      <c r="K42" s="19"/>
      <c r="L42" s="27"/>
      <c r="M42" s="27"/>
      <c r="N42" s="27"/>
      <c r="O42" s="28"/>
      <c r="P42" s="25"/>
      <c r="Q42" s="367"/>
      <c r="R42" s="25"/>
      <c r="S42" s="373"/>
      <c r="T42" s="373"/>
      <c r="U42" s="373"/>
      <c r="V42" s="1"/>
      <c r="W42" s="1"/>
      <c r="X42" s="1"/>
      <c r="Y42" s="1"/>
      <c r="Z42" s="1"/>
      <c r="AA42" s="17"/>
      <c r="AB42" s="17"/>
      <c r="AC42" s="1"/>
      <c r="AD42" s="1"/>
      <c r="AE42" s="1"/>
      <c r="AF42" s="1"/>
      <c r="AG42" s="1"/>
      <c r="AH42" s="1"/>
      <c r="AI42" s="1"/>
      <c r="AJ42" s="17"/>
      <c r="AK42" s="1"/>
      <c r="AL42" s="1"/>
      <c r="AM42" s="1"/>
      <c r="AN42" s="1"/>
      <c r="AO42" s="1"/>
      <c r="AP42" s="241"/>
      <c r="AQ42" s="241"/>
      <c r="AR42" s="24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1"/>
      <c r="BR42" s="1"/>
      <c r="BS42" s="1"/>
      <c r="BT42" s="1"/>
      <c r="BU42" s="1"/>
    </row>
    <row r="43" spans="1:73" s="363" customFormat="1" ht="25.5" customHeight="1">
      <c r="A43" s="1"/>
      <c r="B43" s="29"/>
      <c r="C43" s="27"/>
      <c r="D43" s="1"/>
      <c r="E43" s="1"/>
      <c r="F43" s="27"/>
      <c r="G43" s="25"/>
      <c r="H43" s="29"/>
      <c r="I43" s="27"/>
      <c r="J43" s="27"/>
      <c r="K43" s="19"/>
      <c r="L43" s="27"/>
      <c r="M43" s="27"/>
      <c r="N43" s="27"/>
      <c r="O43" s="28"/>
      <c r="P43" s="25"/>
      <c r="Q43" s="367"/>
      <c r="R43" s="25"/>
      <c r="S43" s="373"/>
      <c r="T43" s="373"/>
      <c r="U43" s="373"/>
      <c r="V43" s="1"/>
      <c r="W43" s="1"/>
      <c r="X43" s="1"/>
      <c r="Y43" s="1"/>
      <c r="Z43" s="1"/>
      <c r="AA43" s="17"/>
      <c r="AB43" s="17"/>
      <c r="AC43" s="1"/>
      <c r="AD43" s="1"/>
      <c r="AE43" s="1"/>
      <c r="AF43" s="1"/>
      <c r="AG43" s="1"/>
      <c r="AH43" s="1"/>
      <c r="AI43" s="1"/>
      <c r="AJ43" s="17"/>
      <c r="AK43" s="1"/>
      <c r="AL43" s="1"/>
      <c r="AM43" s="1"/>
      <c r="AN43" s="1"/>
      <c r="AO43" s="1"/>
      <c r="AP43" s="241"/>
      <c r="AQ43" s="241"/>
      <c r="AR43" s="24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1"/>
      <c r="BR43" s="1"/>
      <c r="BS43" s="1"/>
      <c r="BT43" s="1"/>
      <c r="BU43" s="1"/>
    </row>
    <row r="44" spans="1:73" s="363" customFormat="1" ht="25.5" customHeight="1">
      <c r="A44" s="1"/>
      <c r="B44" s="29"/>
      <c r="C44" s="27"/>
      <c r="D44" s="1"/>
      <c r="E44" s="1"/>
      <c r="F44" s="27"/>
      <c r="G44" s="25"/>
      <c r="H44" s="29"/>
      <c r="I44" s="27"/>
      <c r="J44" s="27"/>
      <c r="K44" s="19"/>
      <c r="L44" s="27"/>
      <c r="M44" s="27"/>
      <c r="N44" s="27"/>
      <c r="O44" s="28"/>
      <c r="P44" s="25"/>
      <c r="Q44" s="367"/>
      <c r="R44" s="25"/>
      <c r="S44" s="373"/>
      <c r="T44" s="373"/>
      <c r="U44" s="373"/>
      <c r="V44" s="1"/>
      <c r="W44" s="1"/>
      <c r="X44" s="1"/>
      <c r="Y44" s="1"/>
      <c r="Z44" s="1"/>
      <c r="AA44" s="17"/>
      <c r="AB44" s="17"/>
      <c r="AC44" s="1"/>
      <c r="AD44" s="1"/>
      <c r="AE44" s="1"/>
      <c r="AF44" s="1"/>
      <c r="AG44" s="1"/>
      <c r="AH44" s="1"/>
      <c r="AI44" s="1"/>
      <c r="AJ44" s="17"/>
      <c r="AK44" s="1"/>
      <c r="AL44" s="1"/>
      <c r="AM44" s="1"/>
      <c r="AN44" s="1"/>
      <c r="AO44" s="1"/>
      <c r="AP44" s="241"/>
      <c r="AQ44" s="241"/>
      <c r="AR44" s="24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1"/>
      <c r="BR44" s="1"/>
      <c r="BS44" s="1"/>
      <c r="BT44" s="1"/>
      <c r="BU44" s="1"/>
    </row>
    <row r="45" spans="1:73" s="363" customFormat="1" ht="25.5" customHeight="1">
      <c r="A45" s="1"/>
      <c r="B45" s="29"/>
      <c r="C45" s="27"/>
      <c r="D45" s="1"/>
      <c r="E45" s="1"/>
      <c r="F45" s="27"/>
      <c r="G45" s="25"/>
      <c r="H45" s="29"/>
      <c r="I45" s="27"/>
      <c r="J45" s="27"/>
      <c r="K45" s="19"/>
      <c r="L45" s="27"/>
      <c r="M45" s="27"/>
      <c r="N45" s="27"/>
      <c r="O45" s="28"/>
      <c r="P45" s="25"/>
      <c r="Q45" s="367"/>
      <c r="R45" s="25"/>
      <c r="S45" s="373"/>
      <c r="T45" s="373"/>
      <c r="U45" s="373"/>
      <c r="V45" s="1"/>
      <c r="W45" s="1"/>
      <c r="X45" s="1"/>
      <c r="Y45" s="1"/>
      <c r="Z45" s="1"/>
      <c r="AA45" s="17"/>
      <c r="AB45" s="17"/>
      <c r="AC45" s="1"/>
      <c r="AD45" s="1"/>
      <c r="AE45" s="1"/>
      <c r="AF45" s="1"/>
      <c r="AG45" s="1"/>
      <c r="AH45" s="1"/>
      <c r="AI45" s="1"/>
      <c r="AJ45" s="17"/>
      <c r="AK45" s="1"/>
      <c r="AL45" s="1"/>
      <c r="AM45" s="1"/>
      <c r="AN45" s="1"/>
      <c r="AO45" s="1"/>
      <c r="AP45" s="241"/>
      <c r="AQ45" s="241"/>
      <c r="AR45" s="24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1"/>
      <c r="BR45" s="1"/>
      <c r="BS45" s="1"/>
      <c r="BT45" s="1"/>
      <c r="BU45" s="1"/>
    </row>
    <row r="46" spans="1:73" s="363" customFormat="1" ht="25.5" customHeight="1">
      <c r="A46" s="1"/>
      <c r="B46" s="29"/>
      <c r="C46" s="27"/>
      <c r="D46" s="1"/>
      <c r="E46" s="1"/>
      <c r="F46" s="27"/>
      <c r="G46" s="25"/>
      <c r="H46" s="29"/>
      <c r="I46" s="27"/>
      <c r="J46" s="27"/>
      <c r="K46" s="19"/>
      <c r="L46" s="27"/>
      <c r="M46" s="27"/>
      <c r="N46" s="27"/>
      <c r="O46" s="28"/>
      <c r="P46" s="25"/>
      <c r="Q46" s="367"/>
      <c r="R46" s="25"/>
      <c r="S46" s="373"/>
      <c r="T46" s="373"/>
      <c r="U46" s="373"/>
      <c r="V46" s="1"/>
      <c r="W46" s="1"/>
      <c r="X46" s="1"/>
      <c r="Y46" s="1"/>
      <c r="Z46" s="1"/>
      <c r="AA46" s="17"/>
      <c r="AB46" s="17"/>
      <c r="AC46" s="1"/>
      <c r="AD46" s="1"/>
      <c r="AE46" s="1"/>
      <c r="AF46" s="1"/>
      <c r="AG46" s="1"/>
      <c r="AH46" s="1"/>
      <c r="AI46" s="1"/>
      <c r="AJ46" s="17"/>
      <c r="AK46" s="1"/>
      <c r="AL46" s="1"/>
      <c r="AM46" s="1"/>
      <c r="AN46" s="1"/>
      <c r="AO46" s="1"/>
      <c r="AP46" s="241"/>
      <c r="AQ46" s="241"/>
      <c r="AR46" s="24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1"/>
      <c r="BR46" s="1"/>
      <c r="BS46" s="1"/>
      <c r="BT46" s="1"/>
      <c r="BU46" s="1"/>
    </row>
    <row r="47" spans="1:73" s="363" customFormat="1" ht="25.5" customHeight="1">
      <c r="A47" s="1"/>
      <c r="B47" s="29"/>
      <c r="C47" s="27"/>
      <c r="D47" s="1"/>
      <c r="E47" s="1"/>
      <c r="F47" s="27"/>
      <c r="G47" s="25"/>
      <c r="H47" s="29"/>
      <c r="I47" s="27"/>
      <c r="J47" s="27"/>
      <c r="K47" s="19"/>
      <c r="L47" s="27"/>
      <c r="M47" s="27"/>
      <c r="N47" s="27"/>
      <c r="O47" s="28"/>
      <c r="P47" s="25"/>
      <c r="Q47" s="367"/>
      <c r="R47" s="25"/>
      <c r="S47" s="373"/>
      <c r="T47" s="373"/>
      <c r="U47" s="373"/>
      <c r="V47" s="1"/>
      <c r="W47" s="1"/>
      <c r="X47" s="1"/>
      <c r="Y47" s="1"/>
      <c r="Z47" s="1"/>
      <c r="AA47" s="17"/>
      <c r="AB47" s="17"/>
      <c r="AC47" s="1"/>
      <c r="AD47" s="1"/>
      <c r="AE47" s="1"/>
      <c r="AF47" s="1"/>
      <c r="AG47" s="1"/>
      <c r="AH47" s="1"/>
      <c r="AI47" s="1"/>
      <c r="AJ47" s="17"/>
      <c r="AK47" s="1"/>
      <c r="AL47" s="1"/>
      <c r="AM47" s="1"/>
      <c r="AN47" s="1"/>
      <c r="AO47" s="1"/>
      <c r="AP47" s="241"/>
      <c r="AQ47" s="241"/>
      <c r="AR47" s="24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1"/>
      <c r="BR47" s="1"/>
      <c r="BS47" s="1"/>
      <c r="BT47" s="1"/>
      <c r="BU47" s="1"/>
    </row>
    <row r="48" spans="1:73" s="363" customFormat="1" ht="25.5" customHeight="1">
      <c r="A48" s="1"/>
      <c r="B48" s="29"/>
      <c r="C48" s="27"/>
      <c r="D48" s="1"/>
      <c r="E48" s="1"/>
      <c r="F48" s="27"/>
      <c r="G48" s="25"/>
      <c r="H48" s="29"/>
      <c r="I48" s="27"/>
      <c r="J48" s="27"/>
      <c r="K48" s="19"/>
      <c r="L48" s="27"/>
      <c r="M48" s="27"/>
      <c r="N48" s="27"/>
      <c r="O48" s="28"/>
      <c r="P48" s="25"/>
      <c r="Q48" s="367"/>
      <c r="R48" s="25"/>
      <c r="S48" s="373"/>
      <c r="T48" s="373"/>
      <c r="U48" s="373"/>
      <c r="V48" s="1"/>
      <c r="W48" s="1"/>
      <c r="X48" s="1"/>
      <c r="Y48" s="1"/>
      <c r="Z48" s="1"/>
      <c r="AA48" s="17"/>
      <c r="AB48" s="17"/>
      <c r="AC48" s="1"/>
      <c r="AD48" s="1"/>
      <c r="AE48" s="1"/>
      <c r="AF48" s="1"/>
      <c r="AG48" s="1"/>
      <c r="AH48" s="1"/>
      <c r="AI48" s="1"/>
      <c r="AJ48" s="17"/>
      <c r="AK48" s="1"/>
      <c r="AL48" s="1"/>
      <c r="AM48" s="1"/>
      <c r="AN48" s="1"/>
      <c r="AO48" s="1"/>
      <c r="AP48" s="241"/>
      <c r="AQ48" s="241"/>
      <c r="AR48" s="24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1"/>
      <c r="BR48" s="1"/>
      <c r="BS48" s="1"/>
      <c r="BT48" s="1"/>
      <c r="BU48" s="1"/>
    </row>
    <row r="49" spans="1:73" s="363" customFormat="1" ht="25.5" customHeight="1">
      <c r="A49" s="1"/>
      <c r="B49" s="29"/>
      <c r="C49" s="27"/>
      <c r="D49" s="1"/>
      <c r="E49" s="1"/>
      <c r="F49" s="27"/>
      <c r="G49" s="25"/>
      <c r="H49" s="29"/>
      <c r="I49" s="27"/>
      <c r="J49" s="27"/>
      <c r="K49" s="19"/>
      <c r="L49" s="27"/>
      <c r="M49" s="27"/>
      <c r="N49" s="27"/>
      <c r="O49" s="28"/>
      <c r="P49" s="25"/>
      <c r="Q49" s="367"/>
      <c r="R49" s="25"/>
      <c r="S49" s="373"/>
      <c r="T49" s="373"/>
      <c r="U49" s="373"/>
      <c r="V49" s="1"/>
      <c r="W49" s="1"/>
      <c r="X49" s="1"/>
      <c r="Y49" s="1"/>
      <c r="Z49" s="1"/>
      <c r="AA49" s="17"/>
      <c r="AB49" s="17"/>
      <c r="AC49" s="1"/>
      <c r="AD49" s="1"/>
      <c r="AE49" s="1"/>
      <c r="AF49" s="1"/>
      <c r="AG49" s="1"/>
      <c r="AH49" s="1"/>
      <c r="AI49" s="1"/>
      <c r="AJ49" s="17"/>
      <c r="AK49" s="1"/>
      <c r="AL49" s="1"/>
      <c r="AM49" s="1"/>
      <c r="AN49" s="1"/>
      <c r="AO49" s="1"/>
      <c r="AP49" s="241"/>
      <c r="AQ49" s="241"/>
      <c r="AR49" s="24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1"/>
      <c r="BR49" s="1"/>
      <c r="BS49" s="1"/>
      <c r="BT49" s="1"/>
      <c r="BU49" s="1"/>
    </row>
    <row r="50" spans="1:73" s="363" customFormat="1" ht="25.5" customHeight="1">
      <c r="A50" s="1"/>
      <c r="B50" s="29"/>
      <c r="C50" s="27"/>
      <c r="D50" s="1"/>
      <c r="E50" s="1"/>
      <c r="F50" s="27"/>
      <c r="G50" s="25"/>
      <c r="H50" s="29"/>
      <c r="I50" s="27"/>
      <c r="J50" s="27"/>
      <c r="K50" s="19"/>
      <c r="L50" s="27"/>
      <c r="M50" s="27"/>
      <c r="N50" s="27"/>
      <c r="O50" s="28"/>
      <c r="P50" s="25"/>
      <c r="Q50" s="367"/>
      <c r="R50" s="25"/>
      <c r="S50" s="373"/>
      <c r="T50" s="373"/>
      <c r="U50" s="373"/>
      <c r="V50" s="1"/>
      <c r="W50" s="1"/>
      <c r="X50" s="1"/>
      <c r="Y50" s="1"/>
      <c r="Z50" s="1"/>
      <c r="AA50" s="17"/>
      <c r="AB50" s="17"/>
      <c r="AC50" s="1"/>
      <c r="AD50" s="1"/>
      <c r="AE50" s="1"/>
      <c r="AF50" s="1"/>
      <c r="AG50" s="1"/>
      <c r="AH50" s="1"/>
      <c r="AI50" s="1"/>
      <c r="AJ50" s="17"/>
      <c r="AK50" s="1"/>
      <c r="AL50" s="1"/>
      <c r="AM50" s="1"/>
      <c r="AN50" s="1"/>
      <c r="AO50" s="1"/>
      <c r="AP50" s="241"/>
      <c r="AQ50" s="241"/>
      <c r="AR50" s="24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1"/>
      <c r="BR50" s="1"/>
      <c r="BS50" s="1"/>
      <c r="BT50" s="1"/>
      <c r="BU50" s="1"/>
    </row>
    <row r="51" spans="1:73" s="363" customFormat="1" ht="25.5" customHeight="1">
      <c r="A51" s="1"/>
      <c r="B51" s="29"/>
      <c r="C51" s="27"/>
      <c r="D51" s="1"/>
      <c r="E51" s="1"/>
      <c r="F51" s="27"/>
      <c r="G51" s="25"/>
      <c r="H51" s="29"/>
      <c r="I51" s="27"/>
      <c r="J51" s="27"/>
      <c r="K51" s="19"/>
      <c r="L51" s="27"/>
      <c r="M51" s="27"/>
      <c r="N51" s="27"/>
      <c r="O51" s="28"/>
      <c r="P51" s="25"/>
      <c r="Q51" s="367"/>
      <c r="R51" s="25"/>
      <c r="S51" s="373"/>
      <c r="T51" s="373"/>
      <c r="U51" s="373"/>
      <c r="V51" s="1"/>
      <c r="W51" s="1"/>
      <c r="X51" s="1"/>
      <c r="Y51" s="1"/>
      <c r="Z51" s="1"/>
      <c r="AA51" s="17"/>
      <c r="AB51" s="17"/>
      <c r="AC51" s="1"/>
      <c r="AD51" s="1"/>
      <c r="AE51" s="1"/>
      <c r="AF51" s="1"/>
      <c r="AG51" s="1"/>
      <c r="AH51" s="1"/>
      <c r="AI51" s="1"/>
      <c r="AJ51" s="17"/>
      <c r="AK51" s="1"/>
      <c r="AL51" s="1"/>
      <c r="AM51" s="1"/>
      <c r="AN51" s="1"/>
      <c r="AO51" s="1"/>
      <c r="AP51" s="241"/>
      <c r="AQ51" s="241"/>
      <c r="AR51" s="24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1"/>
      <c r="BR51" s="1"/>
      <c r="BS51" s="1"/>
      <c r="BT51" s="1"/>
      <c r="BU51" s="1"/>
    </row>
    <row r="52" spans="1:73" s="363" customFormat="1" ht="25.5" customHeight="1">
      <c r="A52" s="1"/>
      <c r="B52" s="29"/>
      <c r="C52" s="27"/>
      <c r="D52" s="1"/>
      <c r="E52" s="1"/>
      <c r="F52" s="27"/>
      <c r="G52" s="25"/>
      <c r="H52" s="29"/>
      <c r="I52" s="27"/>
      <c r="J52" s="27"/>
      <c r="K52" s="19"/>
      <c r="L52" s="27"/>
      <c r="M52" s="27"/>
      <c r="N52" s="27"/>
      <c r="O52" s="28"/>
      <c r="P52" s="25"/>
      <c r="Q52" s="367"/>
      <c r="R52" s="25"/>
      <c r="S52" s="373"/>
      <c r="T52" s="373"/>
      <c r="U52" s="373"/>
      <c r="V52" s="1"/>
      <c r="W52" s="1"/>
      <c r="X52" s="1"/>
      <c r="Y52" s="1"/>
      <c r="Z52" s="1"/>
      <c r="AA52" s="17"/>
      <c r="AB52" s="17"/>
      <c r="AC52" s="1"/>
      <c r="AD52" s="1"/>
      <c r="AE52" s="1"/>
      <c r="AF52" s="1"/>
      <c r="AG52" s="1"/>
      <c r="AH52" s="1"/>
      <c r="AI52" s="1"/>
      <c r="AJ52" s="17"/>
      <c r="AK52" s="1"/>
      <c r="AL52" s="1"/>
      <c r="AM52" s="1"/>
      <c r="AN52" s="1"/>
      <c r="AO52" s="1"/>
      <c r="AP52" s="241"/>
      <c r="AQ52" s="241"/>
      <c r="AR52" s="24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1"/>
      <c r="BR52" s="1"/>
      <c r="BS52" s="1"/>
      <c r="BT52" s="1"/>
      <c r="BU52" s="1"/>
    </row>
    <row r="53" spans="2:81" ht="25.5" customHeight="1">
      <c r="B53" s="27"/>
      <c r="C53" s="27"/>
      <c r="D53" s="28"/>
      <c r="E53" s="28"/>
      <c r="F53" s="27"/>
      <c r="G53" s="29"/>
      <c r="H53" s="29"/>
      <c r="I53" s="27"/>
      <c r="J53" s="27"/>
      <c r="K53" s="19"/>
      <c r="L53" s="27"/>
      <c r="M53" s="27"/>
      <c r="N53" s="27"/>
      <c r="Q53" s="25"/>
      <c r="R53" s="552"/>
      <c r="S53" s="553"/>
      <c r="T53" s="553"/>
      <c r="U53" s="553"/>
      <c r="V53" s="553"/>
      <c r="W53" s="554"/>
      <c r="X53" s="555"/>
      <c r="Y53" s="555"/>
      <c r="Z53" s="555"/>
      <c r="AA53" s="546"/>
      <c r="AH53" s="17"/>
      <c r="AI53" s="17"/>
      <c r="AM53" s="241"/>
      <c r="AN53" s="241"/>
      <c r="AO53" s="241"/>
      <c r="BH53" s="5"/>
      <c r="BI53" s="5"/>
      <c r="BJ53" s="5"/>
      <c r="BK53" s="5"/>
      <c r="BL53" s="5"/>
      <c r="BT53" s="1"/>
      <c r="BU53" s="1"/>
      <c r="BV53" s="1"/>
      <c r="BW53" s="1"/>
      <c r="BX53" s="1"/>
      <c r="BY53"/>
      <c r="BZ53"/>
      <c r="CA53"/>
      <c r="CB53"/>
      <c r="CC53"/>
    </row>
    <row r="54" spans="2:81" ht="23.25" customHeight="1">
      <c r="B54" s="28"/>
      <c r="C54" s="27"/>
      <c r="D54" s="28"/>
      <c r="E54" s="28"/>
      <c r="F54" s="27"/>
      <c r="G54" s="29"/>
      <c r="H54" s="25"/>
      <c r="I54" s="29"/>
      <c r="J54" s="29"/>
      <c r="K54" s="29"/>
      <c r="L54" s="29"/>
      <c r="M54" s="29"/>
      <c r="N54" s="29"/>
      <c r="O54" s="29"/>
      <c r="Q54" s="25"/>
      <c r="R54" s="556"/>
      <c r="S54" s="556"/>
      <c r="T54" s="556"/>
      <c r="U54" s="556"/>
      <c r="V54" s="556"/>
      <c r="W54" s="556"/>
      <c r="X54" s="557"/>
      <c r="Y54" s="558"/>
      <c r="Z54" s="558"/>
      <c r="AD54" s="17"/>
      <c r="AE54" s="17"/>
      <c r="AG54" s="241"/>
      <c r="BD54" s="5"/>
      <c r="BE54" s="5"/>
      <c r="BF54" s="5"/>
      <c r="BG54" s="5"/>
      <c r="BH54" s="5"/>
      <c r="BI54" s="5"/>
      <c r="BJ54" s="5"/>
      <c r="BK54" s="5"/>
      <c r="BL54" s="5"/>
      <c r="BP54" s="1"/>
      <c r="BQ54" s="1"/>
      <c r="BR54" s="1"/>
      <c r="BS54" s="1"/>
      <c r="BT54" s="1"/>
      <c r="BU54"/>
      <c r="BV54"/>
      <c r="BW54"/>
      <c r="BX54"/>
      <c r="BY54"/>
      <c r="BZ54"/>
      <c r="CA54"/>
      <c r="CB54"/>
      <c r="CC54"/>
    </row>
    <row r="55" spans="1:72" s="340" customFormat="1" ht="23.25" customHeight="1">
      <c r="A55" s="1"/>
      <c r="B55" s="28"/>
      <c r="C55" s="27"/>
      <c r="D55" s="30"/>
      <c r="E55" s="30"/>
      <c r="F55" s="27"/>
      <c r="G55" s="29"/>
      <c r="H55" s="29"/>
      <c r="I55" s="27"/>
      <c r="J55" s="27"/>
      <c r="K55" s="27"/>
      <c r="L55" s="27"/>
      <c r="M55" s="27"/>
      <c r="N55" s="25"/>
      <c r="O55" s="25"/>
      <c r="P55" s="1"/>
      <c r="Q55" s="25"/>
      <c r="R55" s="556"/>
      <c r="S55" s="556"/>
      <c r="T55" s="556"/>
      <c r="U55" s="556"/>
      <c r="V55" s="556"/>
      <c r="W55" s="556"/>
      <c r="X55" s="557"/>
      <c r="Y55" s="558"/>
      <c r="Z55" s="558"/>
      <c r="AA55" s="1"/>
      <c r="AB55" s="1"/>
      <c r="AC55" s="1"/>
      <c r="AD55" s="17"/>
      <c r="AE55" s="17"/>
      <c r="AF55" s="1"/>
      <c r="AG55" s="24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"/>
      <c r="BQ55" s="1"/>
      <c r="BR55" s="1"/>
      <c r="BS55" s="1"/>
      <c r="BT55" s="1"/>
    </row>
    <row r="56" spans="1:72" s="340" customFormat="1" ht="23.25" customHeight="1">
      <c r="A56" s="1"/>
      <c r="B56" s="28"/>
      <c r="C56" s="27"/>
      <c r="E56" s="363"/>
      <c r="F56" s="27"/>
      <c r="G56" s="29"/>
      <c r="H56" s="29"/>
      <c r="I56" s="27"/>
      <c r="J56" s="27"/>
      <c r="K56" s="27"/>
      <c r="L56" s="27"/>
      <c r="M56" s="27"/>
      <c r="N56" s="25"/>
      <c r="O56" s="1"/>
      <c r="P56" s="1"/>
      <c r="Q56" s="25"/>
      <c r="R56" s="556"/>
      <c r="S56" s="556"/>
      <c r="T56" s="556"/>
      <c r="U56" s="556"/>
      <c r="V56" s="556"/>
      <c r="W56" s="556"/>
      <c r="X56" s="557"/>
      <c r="Y56" s="558"/>
      <c r="Z56" s="558"/>
      <c r="AA56" s="1"/>
      <c r="AB56" s="1"/>
      <c r="AC56" s="1"/>
      <c r="AD56" s="17"/>
      <c r="AE56" s="17"/>
      <c r="AF56" s="1"/>
      <c r="AG56" s="24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"/>
      <c r="BQ56" s="1"/>
      <c r="BR56" s="1"/>
      <c r="BS56" s="1"/>
      <c r="BT56" s="1"/>
    </row>
    <row r="57" spans="1:72" s="340" customFormat="1" ht="23.25" customHeight="1">
      <c r="A57" s="1"/>
      <c r="B57" s="28"/>
      <c r="C57" s="27"/>
      <c r="D57" s="361"/>
      <c r="E57" s="361"/>
      <c r="F57" s="27"/>
      <c r="G57" s="29"/>
      <c r="H57" s="27"/>
      <c r="I57" s="27"/>
      <c r="J57" s="27"/>
      <c r="K57" s="27"/>
      <c r="L57" s="27"/>
      <c r="M57" s="27"/>
      <c r="N57" s="25"/>
      <c r="O57" s="1"/>
      <c r="P57" s="1"/>
      <c r="Q57" s="1"/>
      <c r="R57" s="556"/>
      <c r="S57" s="556"/>
      <c r="T57" s="556"/>
      <c r="U57" s="556"/>
      <c r="V57" s="556"/>
      <c r="W57" s="556"/>
      <c r="X57" s="557"/>
      <c r="Y57" s="558"/>
      <c r="Z57" s="558"/>
      <c r="AA57" s="1"/>
      <c r="AB57" s="1"/>
      <c r="AC57" s="1"/>
      <c r="AD57" s="17"/>
      <c r="AE57" s="17"/>
      <c r="AF57" s="1"/>
      <c r="AG57" s="24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"/>
      <c r="BQ57" s="1"/>
      <c r="BR57" s="1"/>
      <c r="BS57" s="1"/>
      <c r="BT57" s="1"/>
    </row>
    <row r="58" spans="1:71" s="340" customFormat="1" ht="23.25" customHeight="1">
      <c r="A58" s="1"/>
      <c r="B58" s="28"/>
      <c r="C58" s="27"/>
      <c r="D58" s="25"/>
      <c r="E58" s="25"/>
      <c r="F58" s="27"/>
      <c r="G58" s="19"/>
      <c r="H58" s="27"/>
      <c r="I58" s="27"/>
      <c r="J58" s="27"/>
      <c r="K58" s="27"/>
      <c r="L58" s="27"/>
      <c r="M58" s="27"/>
      <c r="N58" s="25"/>
      <c r="O58" s="1"/>
      <c r="P58" s="358"/>
      <c r="Q58" s="358"/>
      <c r="R58" s="559"/>
      <c r="S58" s="561"/>
      <c r="T58" s="560"/>
      <c r="U58" s="560"/>
      <c r="V58" s="557"/>
      <c r="W58" s="560"/>
      <c r="X58" s="560"/>
      <c r="Y58" s="562"/>
      <c r="Z58" s="562"/>
      <c r="AA58" s="1"/>
      <c r="AB58" s="1"/>
      <c r="AC58" s="1"/>
      <c r="AD58" s="17"/>
      <c r="AE58" s="1"/>
      <c r="AF58" s="24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1"/>
      <c r="BP58" s="1"/>
      <c r="BQ58" s="1"/>
      <c r="BR58" s="1"/>
      <c r="BS58" s="1"/>
    </row>
    <row r="59" spans="1:71" s="340" customFormat="1" ht="23.25" customHeight="1">
      <c r="A59" s="1"/>
      <c r="B59" s="28"/>
      <c r="C59" s="27"/>
      <c r="D59" s="25"/>
      <c r="E59" s="25"/>
      <c r="F59" s="27"/>
      <c r="G59" s="19"/>
      <c r="H59" s="27"/>
      <c r="I59" s="27"/>
      <c r="J59" s="27"/>
      <c r="K59" s="27"/>
      <c r="L59" s="27"/>
      <c r="M59" s="27"/>
      <c r="N59" s="484"/>
      <c r="O59" s="44"/>
      <c r="P59" s="358"/>
      <c r="Q59" s="358"/>
      <c r="R59" s="563"/>
      <c r="S59" s="563"/>
      <c r="T59" s="564"/>
      <c r="U59" s="564"/>
      <c r="V59" s="564"/>
      <c r="W59" s="364"/>
      <c r="X59" s="6"/>
      <c r="Y59" s="6"/>
      <c r="Z59" s="6"/>
      <c r="AA59" s="1"/>
      <c r="AB59" s="1"/>
      <c r="AC59" s="1"/>
      <c r="AD59" s="17"/>
      <c r="AE59" s="1"/>
      <c r="AF59" s="24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1"/>
      <c r="BP59" s="1"/>
      <c r="BQ59" s="1"/>
      <c r="BR59" s="1"/>
      <c r="BS59" s="1"/>
    </row>
    <row r="60" spans="1:71" s="340" customFormat="1" ht="23.25" customHeight="1">
      <c r="A60" s="1"/>
      <c r="B60" s="28"/>
      <c r="C60" s="27"/>
      <c r="D60" s="25"/>
      <c r="E60" s="25"/>
      <c r="F60" s="27"/>
      <c r="G60" s="19"/>
      <c r="H60" s="27"/>
      <c r="I60" s="27"/>
      <c r="J60" s="27"/>
      <c r="K60" s="27"/>
      <c r="L60" s="27"/>
      <c r="M60" s="27"/>
      <c r="N60" s="484"/>
      <c r="O60" s="44"/>
      <c r="P60" s="358"/>
      <c r="Q60" s="358"/>
      <c r="R60" s="563"/>
      <c r="S60" s="563"/>
      <c r="T60" s="564"/>
      <c r="U60" s="564"/>
      <c r="V60" s="564"/>
      <c r="W60" s="364"/>
      <c r="X60" s="6"/>
      <c r="Y60" s="6"/>
      <c r="Z60" s="6"/>
      <c r="AA60" s="1"/>
      <c r="AB60" s="1"/>
      <c r="AC60" s="1"/>
      <c r="AD60" s="17"/>
      <c r="AE60" s="1"/>
      <c r="AF60" s="24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1"/>
      <c r="BP60" s="1"/>
      <c r="BQ60" s="1"/>
      <c r="BR60" s="1"/>
      <c r="BS60" s="1"/>
    </row>
    <row r="61" spans="1:77" s="340" customFormat="1" ht="23.25" customHeight="1">
      <c r="A61" s="1"/>
      <c r="B61" s="28"/>
      <c r="C61" s="27"/>
      <c r="D61" s="25"/>
      <c r="E61" s="25"/>
      <c r="F61" s="27"/>
      <c r="G61" s="19"/>
      <c r="H61" s="27"/>
      <c r="I61" s="27"/>
      <c r="J61" s="27"/>
      <c r="K61" s="27"/>
      <c r="L61" s="27"/>
      <c r="M61" s="27"/>
      <c r="N61" s="484"/>
      <c r="O61" s="44"/>
      <c r="P61" s="484"/>
      <c r="Q61" s="358"/>
      <c r="R61" s="489"/>
      <c r="S61" s="6"/>
      <c r="T61" s="6"/>
      <c r="U61" s="6"/>
      <c r="V61" s="364"/>
      <c r="W61" s="364"/>
      <c r="X61" s="364"/>
      <c r="Y61" s="6"/>
      <c r="Z61" s="6"/>
      <c r="AA61" s="1"/>
      <c r="AB61" s="1"/>
      <c r="AC61" s="6"/>
      <c r="AD61" s="6"/>
      <c r="AE61" s="1"/>
      <c r="AF61" s="1"/>
      <c r="AG61" s="1"/>
      <c r="AH61" s="1"/>
      <c r="AI61" s="1"/>
      <c r="AJ61" s="1"/>
      <c r="AK61" s="24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1"/>
      <c r="BV61" s="1"/>
      <c r="BW61" s="1"/>
      <c r="BX61" s="1"/>
      <c r="BY61" s="1"/>
    </row>
    <row r="62" spans="1:77" s="340" customFormat="1" ht="75" customHeight="1">
      <c r="A62" s="1"/>
      <c r="B62" s="28"/>
      <c r="C62" s="27"/>
      <c r="D62" s="25"/>
      <c r="E62" s="25"/>
      <c r="F62" s="27"/>
      <c r="G62" s="19"/>
      <c r="H62" s="27"/>
      <c r="I62" s="27"/>
      <c r="J62" s="27"/>
      <c r="K62" s="27"/>
      <c r="L62" s="27"/>
      <c r="M62" s="27"/>
      <c r="N62" s="484"/>
      <c r="O62" s="44"/>
      <c r="P62" s="484"/>
      <c r="Q62" s="449"/>
      <c r="R62" s="485"/>
      <c r="S62" s="1"/>
      <c r="T62" s="1"/>
      <c r="U62" s="1"/>
      <c r="V62" s="363"/>
      <c r="W62" s="363"/>
      <c r="X62" s="363"/>
      <c r="Y62" s="1"/>
      <c r="Z62" s="1"/>
      <c r="AA62" s="1"/>
      <c r="AB62" s="1"/>
      <c r="AC62" s="6"/>
      <c r="AD62" s="6"/>
      <c r="AE62" s="1"/>
      <c r="AF62" s="1"/>
      <c r="AG62" s="1"/>
      <c r="AH62" s="1"/>
      <c r="AI62" s="1"/>
      <c r="AJ62" s="1"/>
      <c r="AK62" s="24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1"/>
      <c r="BV62" s="1"/>
      <c r="BW62" s="1"/>
      <c r="BX62" s="1"/>
      <c r="BY62" s="1"/>
    </row>
    <row r="63" spans="1:77" s="340" customFormat="1" ht="23.25" customHeight="1">
      <c r="A63" s="1"/>
      <c r="B63" s="28"/>
      <c r="C63" s="27"/>
      <c r="D63" s="25"/>
      <c r="E63" s="25"/>
      <c r="F63" s="27"/>
      <c r="G63" s="19"/>
      <c r="H63" s="27"/>
      <c r="I63" s="27"/>
      <c r="J63" s="27"/>
      <c r="K63" s="27"/>
      <c r="L63" s="27"/>
      <c r="M63" s="27"/>
      <c r="N63" s="484"/>
      <c r="O63" s="823"/>
      <c r="P63" s="823"/>
      <c r="Q63" s="823"/>
      <c r="R63" s="824"/>
      <c r="S63" s="1"/>
      <c r="T63" s="1"/>
      <c r="U63" s="1"/>
      <c r="V63" s="363"/>
      <c r="W63" s="363"/>
      <c r="X63" s="363"/>
      <c r="Y63" s="1"/>
      <c r="Z63" s="1"/>
      <c r="AA63" s="1"/>
      <c r="AB63" s="1"/>
      <c r="AC63" s="6"/>
      <c r="AD63" s="6"/>
      <c r="AE63" s="1"/>
      <c r="AF63" s="1"/>
      <c r="AG63" s="1"/>
      <c r="AH63" s="1"/>
      <c r="AI63" s="1"/>
      <c r="AJ63" s="1"/>
      <c r="AK63" s="24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1"/>
      <c r="BV63" s="1"/>
      <c r="BW63" s="1"/>
      <c r="BX63" s="1"/>
      <c r="BY63" s="1"/>
    </row>
    <row r="64" spans="1:77" s="340" customFormat="1" ht="23.25" customHeight="1">
      <c r="A64" s="1"/>
      <c r="B64" s="28"/>
      <c r="C64" s="27"/>
      <c r="D64" s="25"/>
      <c r="E64" s="25"/>
      <c r="F64" s="27"/>
      <c r="G64" s="19"/>
      <c r="H64" s="27"/>
      <c r="I64" s="27"/>
      <c r="J64" s="27"/>
      <c r="K64" s="27"/>
      <c r="L64" s="27"/>
      <c r="M64" s="27"/>
      <c r="N64" s="484"/>
      <c r="O64" s="822"/>
      <c r="P64" s="823"/>
      <c r="Q64" s="823"/>
      <c r="R64" s="824"/>
      <c r="S64" s="1"/>
      <c r="T64" s="1"/>
      <c r="U64" s="1"/>
      <c r="V64" s="363"/>
      <c r="W64" s="363"/>
      <c r="X64" s="363"/>
      <c r="Y64" s="1"/>
      <c r="Z64" s="1"/>
      <c r="AA64" s="1"/>
      <c r="AB64" s="1"/>
      <c r="AC64" s="6"/>
      <c r="AD64" s="6"/>
      <c r="AE64" s="1"/>
      <c r="AF64" s="1"/>
      <c r="AG64" s="1"/>
      <c r="AH64" s="1"/>
      <c r="AI64" s="1"/>
      <c r="AJ64" s="1"/>
      <c r="AK64" s="24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1"/>
      <c r="BV64" s="1"/>
      <c r="BW64" s="1"/>
      <c r="BX64" s="1"/>
      <c r="BY64" s="1"/>
    </row>
    <row r="65" spans="1:77" s="340" customFormat="1" ht="23.25" customHeight="1">
      <c r="A65" s="1"/>
      <c r="B65" s="28"/>
      <c r="C65" s="27"/>
      <c r="D65" s="25"/>
      <c r="E65" s="25"/>
      <c r="F65" s="27"/>
      <c r="G65" s="19"/>
      <c r="H65" s="27"/>
      <c r="I65" s="27"/>
      <c r="J65" s="27"/>
      <c r="K65" s="27"/>
      <c r="L65" s="27"/>
      <c r="M65" s="27"/>
      <c r="N65" s="484"/>
      <c r="O65" s="822"/>
      <c r="P65" s="823"/>
      <c r="Q65" s="823"/>
      <c r="R65" s="824"/>
      <c r="S65" s="1"/>
      <c r="T65" s="1"/>
      <c r="U65" s="1"/>
      <c r="V65" s="363"/>
      <c r="W65" s="363"/>
      <c r="X65" s="363"/>
      <c r="Y65" s="1"/>
      <c r="Z65" s="1"/>
      <c r="AA65" s="1"/>
      <c r="AB65" s="1"/>
      <c r="AC65" s="6"/>
      <c r="AD65" s="6"/>
      <c r="AE65" s="1"/>
      <c r="AF65" s="1"/>
      <c r="AG65" s="1"/>
      <c r="AH65" s="1"/>
      <c r="AI65" s="1"/>
      <c r="AJ65" s="1"/>
      <c r="AK65" s="24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1"/>
      <c r="BV65" s="1"/>
      <c r="BW65" s="1"/>
      <c r="BX65" s="1"/>
      <c r="BY65" s="1"/>
    </row>
    <row r="66" spans="1:77" s="340" customFormat="1" ht="23.25" customHeight="1">
      <c r="A66" s="1"/>
      <c r="B66" s="28"/>
      <c r="C66" s="27"/>
      <c r="D66" s="25"/>
      <c r="E66" s="25"/>
      <c r="F66" s="27"/>
      <c r="G66" s="19"/>
      <c r="H66" s="27"/>
      <c r="I66" s="27"/>
      <c r="J66" s="27"/>
      <c r="K66" s="27"/>
      <c r="L66" s="27"/>
      <c r="M66" s="27"/>
      <c r="N66" s="484"/>
      <c r="O66" s="822"/>
      <c r="P66" s="449"/>
      <c r="Q66" s="823"/>
      <c r="R66" s="824"/>
      <c r="S66" s="1"/>
      <c r="T66" s="1"/>
      <c r="U66" s="1"/>
      <c r="V66" s="363"/>
      <c r="W66" s="363"/>
      <c r="X66" s="363"/>
      <c r="Y66" s="1"/>
      <c r="Z66" s="1"/>
      <c r="AA66" s="1"/>
      <c r="AB66" s="1"/>
      <c r="AC66" s="6"/>
      <c r="AD66" s="6"/>
      <c r="AE66" s="1"/>
      <c r="AF66" s="1"/>
      <c r="AG66" s="1"/>
      <c r="AH66" s="1"/>
      <c r="AI66" s="1"/>
      <c r="AJ66" s="1"/>
      <c r="AK66" s="24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1"/>
      <c r="BV66" s="1"/>
      <c r="BW66" s="1"/>
      <c r="BX66" s="1"/>
      <c r="BY66" s="1"/>
    </row>
    <row r="67" spans="1:77" s="340" customFormat="1" ht="23.25" customHeight="1">
      <c r="A67" s="1"/>
      <c r="B67" s="28"/>
      <c r="C67" s="29"/>
      <c r="D67" s="25"/>
      <c r="E67" s="25"/>
      <c r="F67" s="27"/>
      <c r="G67" s="19"/>
      <c r="H67" s="27"/>
      <c r="I67" s="27"/>
      <c r="J67" s="27"/>
      <c r="K67" s="27"/>
      <c r="L67" s="27"/>
      <c r="M67" s="27"/>
      <c r="N67" s="484"/>
      <c r="O67" s="822"/>
      <c r="P67" s="449"/>
      <c r="S67" s="1"/>
      <c r="T67" s="1"/>
      <c r="U67" s="1"/>
      <c r="V67" s="363"/>
      <c r="W67" s="363"/>
      <c r="X67" s="363"/>
      <c r="Y67" s="1"/>
      <c r="Z67" s="1"/>
      <c r="AA67" s="1"/>
      <c r="AB67" s="1"/>
      <c r="AC67" s="6"/>
      <c r="AD67" s="6"/>
      <c r="AE67" s="1"/>
      <c r="AF67" s="1"/>
      <c r="AG67" s="1"/>
      <c r="AH67" s="1"/>
      <c r="AI67" s="1"/>
      <c r="AJ67" s="1"/>
      <c r="AK67" s="24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1"/>
      <c r="BV67" s="1"/>
      <c r="BW67" s="1"/>
      <c r="BX67" s="1"/>
      <c r="BY67" s="1"/>
    </row>
    <row r="68" spans="2:81" ht="26.25" customHeight="1">
      <c r="B68" s="27"/>
      <c r="C68" s="28"/>
      <c r="D68" s="25"/>
      <c r="E68" s="25"/>
      <c r="F68" s="27"/>
      <c r="G68" s="19"/>
      <c r="H68" s="27"/>
      <c r="I68" s="27"/>
      <c r="J68" s="27"/>
      <c r="K68" s="27"/>
      <c r="L68" s="27"/>
      <c r="M68" s="27"/>
      <c r="N68" s="25"/>
      <c r="P68" s="354"/>
      <c r="Q68" s="340"/>
      <c r="V68" s="363"/>
      <c r="W68" s="363"/>
      <c r="X68" s="363"/>
      <c r="AC68" s="6"/>
      <c r="AD68" s="6"/>
      <c r="AK68" s="241"/>
      <c r="BI68" s="5"/>
      <c r="BJ68" s="5"/>
      <c r="BK68" s="5"/>
      <c r="BL68" s="5"/>
      <c r="BV68" s="1"/>
      <c r="BW68" s="1"/>
      <c r="BX68" s="1"/>
      <c r="CA68"/>
      <c r="CB68"/>
      <c r="CC68"/>
    </row>
    <row r="69" spans="2:81" ht="21">
      <c r="B69" s="29"/>
      <c r="C69" s="28"/>
      <c r="D69" s="25"/>
      <c r="E69" s="25"/>
      <c r="F69" s="27"/>
      <c r="G69" s="19"/>
      <c r="H69" s="27"/>
      <c r="I69" s="27"/>
      <c r="J69" s="27"/>
      <c r="K69" s="27"/>
      <c r="L69" s="27"/>
      <c r="M69" s="27"/>
      <c r="N69" s="27"/>
      <c r="P69" s="25"/>
      <c r="V69" s="363"/>
      <c r="W69" s="363"/>
      <c r="X69" s="363"/>
      <c r="AC69" s="6"/>
      <c r="AD69" s="6"/>
      <c r="AK69" s="241"/>
      <c r="BI69" s="5"/>
      <c r="BJ69" s="5"/>
      <c r="BK69" s="5"/>
      <c r="BL69" s="5"/>
      <c r="BV69" s="1"/>
      <c r="BW69" s="1"/>
      <c r="BX69" s="1"/>
      <c r="CA69"/>
      <c r="CB69"/>
      <c r="CC69"/>
    </row>
    <row r="70" spans="3:81" ht="21">
      <c r="C70" s="28"/>
      <c r="D70" s="27"/>
      <c r="E70" s="27"/>
      <c r="F70" s="27"/>
      <c r="G70" s="19"/>
      <c r="H70" s="27"/>
      <c r="I70" s="19"/>
      <c r="J70" s="27"/>
      <c r="K70" s="27"/>
      <c r="L70" s="27"/>
      <c r="M70" s="27"/>
      <c r="N70" s="27"/>
      <c r="O70" s="27"/>
      <c r="P70" s="25"/>
      <c r="V70" s="340"/>
      <c r="W70" s="340"/>
      <c r="X70" s="340"/>
      <c r="Y70" s="6"/>
      <c r="Z70" s="6"/>
      <c r="AA70" s="6"/>
      <c r="AK70" s="241"/>
      <c r="BI70" s="5"/>
      <c r="BJ70" s="5"/>
      <c r="BK70" s="5"/>
      <c r="BL70" s="5"/>
      <c r="BV70" s="1"/>
      <c r="BW70" s="1"/>
      <c r="BX70" s="1"/>
      <c r="CA70"/>
      <c r="CB70"/>
      <c r="CC70"/>
    </row>
    <row r="71" spans="3:82" ht="21">
      <c r="C71" s="28"/>
      <c r="D71" s="27"/>
      <c r="E71" s="27"/>
      <c r="F71" s="27"/>
      <c r="G71" s="19"/>
      <c r="H71" s="27"/>
      <c r="I71" s="19"/>
      <c r="J71" s="19"/>
      <c r="K71" s="241"/>
      <c r="L71" s="241"/>
      <c r="M71" s="347" t="s">
        <v>79</v>
      </c>
      <c r="N71" s="347" t="s">
        <v>80</v>
      </c>
      <c r="O71" s="27"/>
      <c r="P71" s="25"/>
      <c r="S71" s="340"/>
      <c r="T71" s="340"/>
      <c r="U71" s="340"/>
      <c r="V71" s="340"/>
      <c r="W71" s="340"/>
      <c r="X71" s="358"/>
      <c r="Y71" s="44"/>
      <c r="Z71" s="44"/>
      <c r="AA71" s="44"/>
      <c r="AB71" s="6"/>
      <c r="AD71" s="6"/>
      <c r="AK71" s="241"/>
      <c r="BI71" s="5"/>
      <c r="BJ71" s="5"/>
      <c r="BK71" s="5"/>
      <c r="BL71" s="5"/>
      <c r="BY71" s="5"/>
      <c r="CD71" s="1"/>
    </row>
    <row r="72" spans="4:81" ht="21">
      <c r="D72" s="30"/>
      <c r="E72" s="30"/>
      <c r="F72" s="27"/>
      <c r="G72" s="27"/>
      <c r="H72" s="27"/>
      <c r="I72" s="19"/>
      <c r="J72" s="19"/>
      <c r="O72" s="347" t="s">
        <v>80</v>
      </c>
      <c r="P72" s="347" t="s">
        <v>79</v>
      </c>
      <c r="S72" s="340"/>
      <c r="T72" s="340"/>
      <c r="U72" s="340"/>
      <c r="V72" s="340"/>
      <c r="W72" s="340"/>
      <c r="X72" s="358"/>
      <c r="Y72" s="44"/>
      <c r="Z72" s="44"/>
      <c r="AA72" s="44"/>
      <c r="AK72" s="241"/>
      <c r="BI72" s="5"/>
      <c r="BJ72" s="5"/>
      <c r="BK72" s="5"/>
      <c r="BL72" s="5"/>
      <c r="BX72" s="1"/>
      <c r="CC72"/>
    </row>
    <row r="73" spans="4:81" ht="21">
      <c r="D73" s="30"/>
      <c r="E73" s="30"/>
      <c r="F73" s="27"/>
      <c r="G73" s="27"/>
      <c r="H73" s="27"/>
      <c r="I73" s="27"/>
      <c r="J73" s="19"/>
      <c r="S73" s="340"/>
      <c r="T73" s="340"/>
      <c r="U73" s="340"/>
      <c r="V73" s="340"/>
      <c r="W73" s="340"/>
      <c r="X73" s="358"/>
      <c r="Y73" s="44"/>
      <c r="Z73" s="44"/>
      <c r="AA73" s="44"/>
      <c r="AK73" s="241"/>
      <c r="BI73" s="5"/>
      <c r="BJ73" s="5"/>
      <c r="BK73" s="5"/>
      <c r="BL73" s="5"/>
      <c r="BX73" s="1"/>
      <c r="CC73"/>
    </row>
    <row r="74" spans="4:81" ht="21">
      <c r="D74" s="30"/>
      <c r="E74" s="30"/>
      <c r="F74" s="29"/>
      <c r="G74" s="27"/>
      <c r="H74" s="27"/>
      <c r="I74" s="27"/>
      <c r="R74" s="1" t="s">
        <v>87</v>
      </c>
      <c r="S74" s="340"/>
      <c r="T74" s="340"/>
      <c r="U74" s="340"/>
      <c r="V74" s="340"/>
      <c r="W74" s="340"/>
      <c r="X74" s="340"/>
      <c r="Y74" s="44"/>
      <c r="Z74" s="44"/>
      <c r="AA74" s="44"/>
      <c r="AK74" s="241"/>
      <c r="BI74" s="5"/>
      <c r="BJ74" s="5"/>
      <c r="BK74" s="5"/>
      <c r="BL74" s="5"/>
      <c r="BV74" s="1"/>
      <c r="BW74" s="1"/>
      <c r="BX74" s="1"/>
      <c r="CA74"/>
      <c r="CB74"/>
      <c r="CC74"/>
    </row>
    <row r="75" spans="6:81" ht="21">
      <c r="F75" s="29"/>
      <c r="G75" s="27"/>
      <c r="H75" s="27"/>
      <c r="I75" s="27"/>
      <c r="R75" s="1" t="s">
        <v>88</v>
      </c>
      <c r="S75" s="481"/>
      <c r="T75" s="481"/>
      <c r="U75" s="340"/>
      <c r="V75" s="340"/>
      <c r="W75" s="340"/>
      <c r="X75" s="340"/>
      <c r="Y75" s="44"/>
      <c r="Z75" s="44"/>
      <c r="AA75" s="44"/>
      <c r="AK75" s="241"/>
      <c r="BI75" s="5"/>
      <c r="BJ75" s="5"/>
      <c r="BK75" s="5"/>
      <c r="BL75" s="5"/>
      <c r="BV75" s="1"/>
      <c r="BW75" s="1"/>
      <c r="BX75" s="1"/>
      <c r="CA75"/>
      <c r="CB75"/>
      <c r="CC75"/>
    </row>
    <row r="76" spans="6:81" ht="21">
      <c r="F76" s="29"/>
      <c r="G76" s="27"/>
      <c r="H76" s="27"/>
      <c r="R76" s="1" t="s">
        <v>89</v>
      </c>
      <c r="S76" s="482"/>
      <c r="T76" s="482"/>
      <c r="U76" s="340"/>
      <c r="V76" s="340"/>
      <c r="W76" s="340"/>
      <c r="X76" s="340"/>
      <c r="Y76" s="44"/>
      <c r="Z76" s="44"/>
      <c r="AA76" s="44"/>
      <c r="AK76" s="241"/>
      <c r="BI76" s="5"/>
      <c r="BJ76" s="5"/>
      <c r="BK76" s="5"/>
      <c r="BL76" s="5"/>
      <c r="BV76" s="1"/>
      <c r="BW76" s="1"/>
      <c r="BX76" s="1"/>
      <c r="CA76"/>
      <c r="CB76"/>
      <c r="CC76"/>
    </row>
    <row r="77" spans="7:81" ht="21">
      <c r="G77" s="27"/>
      <c r="H77" s="27"/>
      <c r="S77" s="482"/>
      <c r="T77" s="482"/>
      <c r="U77" s="340"/>
      <c r="Y77" s="44"/>
      <c r="Z77" s="44"/>
      <c r="AA77" s="44"/>
      <c r="AK77" s="241"/>
      <c r="BI77" s="5"/>
      <c r="BJ77" s="5"/>
      <c r="BK77" s="5"/>
      <c r="BL77" s="5"/>
      <c r="BW77" s="1"/>
      <c r="BX77" s="1"/>
      <c r="CB77"/>
      <c r="CC77"/>
    </row>
    <row r="78" spans="8:81" ht="21">
      <c r="H78" s="27"/>
      <c r="N78" s="349"/>
      <c r="S78" s="482"/>
      <c r="T78" s="482"/>
      <c r="U78" s="340"/>
      <c r="Z78" s="345"/>
      <c r="AJ78" s="241"/>
      <c r="AK78" s="241"/>
      <c r="BI78" s="5"/>
      <c r="BJ78" s="5"/>
      <c r="BK78" s="5"/>
      <c r="BL78" s="5"/>
      <c r="BW78" s="1"/>
      <c r="BX78" s="1"/>
      <c r="CB78"/>
      <c r="CC78"/>
    </row>
    <row r="79" spans="11:81" ht="14.25">
      <c r="K79" s="1" t="s">
        <v>81</v>
      </c>
      <c r="L79" s="349"/>
      <c r="M79" s="349"/>
      <c r="O79" s="349"/>
      <c r="P79" s="349"/>
      <c r="S79" s="482"/>
      <c r="T79" s="483"/>
      <c r="U79" s="340"/>
      <c r="Z79" s="345"/>
      <c r="AJ79" s="6"/>
      <c r="AK79" s="241"/>
      <c r="BI79" s="5"/>
      <c r="BJ79" s="5"/>
      <c r="BK79" s="5"/>
      <c r="BL79" s="5"/>
      <c r="BX79" s="1"/>
      <c r="CC79"/>
    </row>
    <row r="80" spans="19:81" ht="14.25">
      <c r="S80" s="340"/>
      <c r="T80" s="340"/>
      <c r="U80" s="340"/>
      <c r="AK80" s="241"/>
      <c r="BI80" s="5"/>
      <c r="BJ80" s="5"/>
      <c r="BK80" s="5"/>
      <c r="BL80" s="5"/>
      <c r="BX80" s="1"/>
      <c r="CC80"/>
    </row>
    <row r="81" spans="22:81" ht="21">
      <c r="V81" s="347" t="s">
        <v>80</v>
      </c>
      <c r="W81" s="347"/>
      <c r="X81" s="347" t="s">
        <v>80</v>
      </c>
      <c r="Y81" s="25"/>
      <c r="AE81" s="6"/>
      <c r="AF81" s="6"/>
      <c r="AG81" s="6"/>
      <c r="AJ81" s="370"/>
      <c r="AK81" s="241"/>
      <c r="AL81" s="241"/>
      <c r="BJ81" s="5"/>
      <c r="BK81" s="5"/>
      <c r="BL81" s="5"/>
      <c r="BX81" s="1"/>
      <c r="CC81"/>
    </row>
    <row r="82" spans="23:81" ht="21">
      <c r="W82" s="348"/>
      <c r="X82" s="6"/>
      <c r="AJ82" s="353"/>
      <c r="AK82" s="241"/>
      <c r="AL82" s="241"/>
      <c r="BJ82" s="5"/>
      <c r="BK82" s="5"/>
      <c r="BL82" s="5"/>
      <c r="BX82" s="1"/>
      <c r="CC82"/>
    </row>
    <row r="83" spans="23:64" ht="21">
      <c r="W83" s="348"/>
      <c r="X83" s="6"/>
      <c r="AJ83" s="354"/>
      <c r="AK83" s="241"/>
      <c r="AL83" s="241"/>
      <c r="BJ83" s="5"/>
      <c r="BK83" s="5"/>
      <c r="BL83" s="5"/>
    </row>
    <row r="84" spans="23:65" ht="21">
      <c r="W84" s="348"/>
      <c r="X84" s="6"/>
      <c r="AE84" s="314"/>
      <c r="AF84" s="314"/>
      <c r="AG84" s="314"/>
      <c r="AJ84" s="372"/>
      <c r="AO84" s="241"/>
      <c r="AP84" s="241"/>
      <c r="BM84" s="1"/>
    </row>
    <row r="85" spans="19:64" ht="21">
      <c r="S85" s="747" t="s">
        <v>22</v>
      </c>
      <c r="T85" s="54" t="s">
        <v>65</v>
      </c>
      <c r="U85" s="54" t="s">
        <v>23</v>
      </c>
      <c r="V85" s="54" t="s">
        <v>24</v>
      </c>
      <c r="W85" s="284" t="s">
        <v>3</v>
      </c>
      <c r="Z85" s="44"/>
      <c r="AJ85" s="27"/>
      <c r="BL85" s="5"/>
    </row>
    <row r="86" spans="19:64" ht="19.5" thickBot="1">
      <c r="S86" s="748"/>
      <c r="T86" s="63">
        <v>43977</v>
      </c>
      <c r="U86" s="63">
        <v>44353</v>
      </c>
      <c r="V86" s="63">
        <v>44388</v>
      </c>
      <c r="W86" s="215" t="s">
        <v>8</v>
      </c>
      <c r="Z86" s="44"/>
      <c r="AJ86" s="371"/>
      <c r="AL86" s="6"/>
      <c r="BL86" s="5"/>
    </row>
    <row r="87" spans="19:64" ht="19.5" thickTop="1">
      <c r="S87" s="492">
        <v>75</v>
      </c>
      <c r="T87" s="493">
        <v>75</v>
      </c>
      <c r="U87" s="493">
        <v>205</v>
      </c>
      <c r="V87" s="493">
        <v>606.6666666666667</v>
      </c>
      <c r="W87" s="491"/>
      <c r="Z87" s="44"/>
      <c r="AJ87" s="367"/>
      <c r="AK87" s="17"/>
      <c r="BJ87" s="5"/>
      <c r="BK87" s="5"/>
      <c r="BL87" s="5"/>
    </row>
    <row r="88" spans="19:64" ht="15.75">
      <c r="S88" s="1">
        <v>86.66666666666667</v>
      </c>
      <c r="T88" s="1">
        <v>93.33333333333334</v>
      </c>
      <c r="U88" s="1">
        <v>349.7</v>
      </c>
      <c r="V88" s="1">
        <v>505</v>
      </c>
      <c r="W88" s="1">
        <v>328.33333333333337</v>
      </c>
      <c r="Z88" s="44"/>
      <c r="AJ88" s="11"/>
      <c r="AK88" s="17"/>
      <c r="BJ88" s="5"/>
      <c r="BK88" s="5"/>
      <c r="BL88" s="5"/>
    </row>
    <row r="89" spans="19:64" ht="21">
      <c r="S89" s="1">
        <v>70</v>
      </c>
      <c r="T89" s="1">
        <v>114.3</v>
      </c>
      <c r="U89" s="1">
        <v>283.9</v>
      </c>
      <c r="V89" s="1">
        <v>466.6</v>
      </c>
      <c r="W89" s="1">
        <v>356</v>
      </c>
      <c r="Z89" s="44"/>
      <c r="AJ89" s="25"/>
      <c r="AK89" s="17"/>
      <c r="BJ89" s="5"/>
      <c r="BK89" s="5"/>
      <c r="BL89" s="5"/>
    </row>
    <row r="90" spans="21:64" ht="21">
      <c r="U90" s="350"/>
      <c r="AJ90" s="353"/>
      <c r="BK90" s="5"/>
      <c r="BL90" s="5"/>
    </row>
    <row r="91" spans="21:64" ht="19.5" thickBot="1">
      <c r="U91" s="351"/>
      <c r="AJ91" s="368"/>
      <c r="BK91" s="5"/>
      <c r="BL91" s="5"/>
    </row>
    <row r="92" spans="21:64" ht="15" thickTop="1">
      <c r="U92" s="349"/>
      <c r="BL92" s="5"/>
    </row>
    <row r="93" spans="19:64" ht="21">
      <c r="S93" s="349"/>
      <c r="T93" s="349"/>
      <c r="AK93" s="25"/>
      <c r="BL93" s="5"/>
    </row>
    <row r="94" spans="37:64" ht="21">
      <c r="AK94" s="25"/>
      <c r="AL94" s="357"/>
      <c r="BL94" s="5"/>
    </row>
    <row r="95" spans="37:64" ht="21">
      <c r="AK95" s="25"/>
      <c r="BL95" s="5"/>
    </row>
  </sheetData>
  <sheetProtection/>
  <mergeCells count="66">
    <mergeCell ref="B24:B27"/>
    <mergeCell ref="O21:S21"/>
    <mergeCell ref="O14:O15"/>
    <mergeCell ref="R63:R66"/>
    <mergeCell ref="O63:P63"/>
    <mergeCell ref="O64:O67"/>
    <mergeCell ref="P64:P65"/>
    <mergeCell ref="Q63:Q66"/>
    <mergeCell ref="H21:H22"/>
    <mergeCell ref="B13:B15"/>
    <mergeCell ref="F21:F22"/>
    <mergeCell ref="AQ21:AV22"/>
    <mergeCell ref="AP21:AP23"/>
    <mergeCell ref="O22:O23"/>
    <mergeCell ref="T22:T23"/>
    <mergeCell ref="AP13:AP15"/>
    <mergeCell ref="AO13:AO15"/>
    <mergeCell ref="T14:T15"/>
    <mergeCell ref="AQ13:AV14"/>
    <mergeCell ref="J21:N21"/>
    <mergeCell ref="B5:B7"/>
    <mergeCell ref="B8:B11"/>
    <mergeCell ref="C13:C15"/>
    <mergeCell ref="J13:N13"/>
    <mergeCell ref="AO21:AO23"/>
    <mergeCell ref="AM21:AM23"/>
    <mergeCell ref="B21:B23"/>
    <mergeCell ref="C21:C23"/>
    <mergeCell ref="D21:D23"/>
    <mergeCell ref="B16:B19"/>
    <mergeCell ref="C5:C7"/>
    <mergeCell ref="D5:D7"/>
    <mergeCell ref="F5:F6"/>
    <mergeCell ref="F13:F14"/>
    <mergeCell ref="D13:D15"/>
    <mergeCell ref="AO5:AO7"/>
    <mergeCell ref="Y5:AB5"/>
    <mergeCell ref="T6:T7"/>
    <mergeCell ref="AC5:AJ5"/>
    <mergeCell ref="AP5:AP7"/>
    <mergeCell ref="H13:H14"/>
    <mergeCell ref="H5:H6"/>
    <mergeCell ref="S85:S86"/>
    <mergeCell ref="AZ21:BD21"/>
    <mergeCell ref="AM13:AM15"/>
    <mergeCell ref="AZ13:BD13"/>
    <mergeCell ref="AZ5:BD5"/>
    <mergeCell ref="AN13:AN15"/>
    <mergeCell ref="T5:X5"/>
    <mergeCell ref="AQ5:AV6"/>
    <mergeCell ref="AL21:AL23"/>
    <mergeCell ref="AN21:AN23"/>
    <mergeCell ref="AC21:AJ21"/>
    <mergeCell ref="T21:X21"/>
    <mergeCell ref="O6:O7"/>
    <mergeCell ref="O13:S13"/>
    <mergeCell ref="T13:X13"/>
    <mergeCell ref="AM5:AM7"/>
    <mergeCell ref="AL5:AL7"/>
    <mergeCell ref="Y21:AB21"/>
    <mergeCell ref="M3:S3"/>
    <mergeCell ref="AN5:AN7"/>
    <mergeCell ref="AC13:AJ13"/>
    <mergeCell ref="Y13:AB13"/>
    <mergeCell ref="AL13:AL15"/>
    <mergeCell ref="J5:N5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　香織</dc:creator>
  <cp:keywords/>
  <dc:description/>
  <cp:lastModifiedBy>富山県</cp:lastModifiedBy>
  <cp:lastPrinted>2023-06-12T08:27:43Z</cp:lastPrinted>
  <dcterms:modified xsi:type="dcterms:W3CDTF">2023-06-14T09:18:25Z</dcterms:modified>
  <cp:category/>
  <cp:version/>
  <cp:contentType/>
  <cp:contentStatus/>
</cp:coreProperties>
</file>